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20055" windowHeight="8955" firstSheet="5" activeTab="10"/>
  </bookViews>
  <sheets>
    <sheet name="девочки 8-9л." sheetId="1" r:id="rId1"/>
    <sheet name="мальчики 8-9л." sheetId="2" r:id="rId2"/>
    <sheet name="девочки 10-11л." sheetId="3" r:id="rId3"/>
    <sheet name="мальчики 10-11л." sheetId="4" r:id="rId4"/>
    <sheet name="девочки 12-13л." sheetId="5" r:id="rId5"/>
    <sheet name="мальчики 12-13л." sheetId="6" r:id="rId6"/>
    <sheet name="девушки 14-15л." sheetId="7" r:id="rId7"/>
    <sheet name="юноши 14-15л." sheetId="8" r:id="rId8"/>
    <sheet name="девушки 16-17л." sheetId="9" r:id="rId9"/>
    <sheet name="юноши 16-17л." sheetId="10" r:id="rId10"/>
    <sheet name="Итоговый протокол" sheetId="12" r:id="rId11"/>
  </sheets>
  <definedNames>
    <definedName name="_xlnm._FilterDatabase" localSheetId="2" hidden="1">'девочки 10-11л.'!$L$4:$L$26</definedName>
    <definedName name="_xlnm._FilterDatabase" localSheetId="4" hidden="1">'девочки 12-13л.'!$L$8:$L$29</definedName>
    <definedName name="_xlnm._FilterDatabase" localSheetId="0" hidden="1">'девочки 8-9л.'!$L$4:$L$19</definedName>
    <definedName name="_xlnm._FilterDatabase" localSheetId="6" hidden="1">'девушки 14-15л.'!$L$4:$L$10</definedName>
    <definedName name="_xlnm._FilterDatabase" localSheetId="8" hidden="1">'девушки 16-17л.'!$L$4:$L$13</definedName>
    <definedName name="_xlnm._FilterDatabase" localSheetId="10" hidden="1">'Итоговый протокол'!$L$1:$L$25</definedName>
    <definedName name="_xlnm._FilterDatabase" localSheetId="3" hidden="1">'мальчики 10-11л.'!$L$4:$L$22</definedName>
    <definedName name="_xlnm._FilterDatabase" localSheetId="5" hidden="1">'мальчики 12-13л.'!$L$5:$L$21</definedName>
    <definedName name="_xlnm._FilterDatabase" localSheetId="1" hidden="1">'мальчики 8-9л.'!$L$4:$L$23</definedName>
    <definedName name="_xlnm._FilterDatabase" localSheetId="7" hidden="1">'юноши 14-15л.'!$L$4:$L$23</definedName>
    <definedName name="_xlnm._FilterDatabase" localSheetId="9" hidden="1">'юноши 16-17л.'!$L$3:$L$20</definedName>
  </definedNames>
  <calcPr calcId="145621"/>
</workbook>
</file>

<file path=xl/calcChain.xml><?xml version="1.0" encoding="utf-8"?>
<calcChain xmlns="http://schemas.openxmlformats.org/spreadsheetml/2006/main">
  <c r="G7" i="2" l="1"/>
  <c r="L7" i="2" s="1"/>
  <c r="I7" i="2"/>
  <c r="K7" i="2"/>
  <c r="G8" i="2"/>
  <c r="I8" i="2"/>
  <c r="K8" i="2"/>
  <c r="L8" i="2"/>
  <c r="G9" i="2"/>
  <c r="I9" i="2"/>
  <c r="L9" i="2" s="1"/>
  <c r="K9" i="2"/>
  <c r="G10" i="2"/>
  <c r="I10" i="2"/>
  <c r="K10" i="2"/>
  <c r="L10" i="2"/>
  <c r="G11" i="2"/>
  <c r="I11" i="2"/>
  <c r="L11" i="2" s="1"/>
  <c r="K11" i="2"/>
  <c r="G12" i="2"/>
  <c r="I12" i="2"/>
  <c r="K12" i="2"/>
  <c r="L12" i="2"/>
  <c r="G13" i="2"/>
  <c r="I13" i="2"/>
  <c r="L13" i="2" s="1"/>
  <c r="K13" i="2"/>
  <c r="G14" i="2"/>
  <c r="I14" i="2"/>
  <c r="K14" i="2"/>
  <c r="L14" i="2"/>
  <c r="G15" i="2"/>
  <c r="I15" i="2"/>
  <c r="L15" i="2" s="1"/>
  <c r="K15" i="2"/>
  <c r="G16" i="2"/>
  <c r="I16" i="2"/>
  <c r="K16" i="2"/>
  <c r="L16" i="2"/>
  <c r="G17" i="2"/>
  <c r="I17" i="2"/>
  <c r="L17" i="2" s="1"/>
  <c r="K17" i="2"/>
  <c r="G18" i="2"/>
  <c r="I18" i="2"/>
  <c r="L18" i="2" s="1"/>
  <c r="K18" i="2"/>
  <c r="G19" i="2"/>
  <c r="I19" i="2"/>
  <c r="L19" i="2" s="1"/>
  <c r="K19" i="2"/>
  <c r="G20" i="2"/>
  <c r="I20" i="2"/>
  <c r="L20" i="2" s="1"/>
  <c r="K20" i="2"/>
  <c r="G21" i="2"/>
  <c r="I21" i="2"/>
  <c r="L21" i="2" s="1"/>
  <c r="K21" i="2"/>
  <c r="G22" i="2"/>
  <c r="I22" i="2"/>
  <c r="L22" i="2" s="1"/>
  <c r="K22" i="2"/>
  <c r="G23" i="2"/>
  <c r="I23" i="2"/>
  <c r="L23" i="2" s="1"/>
  <c r="K23" i="2"/>
  <c r="G20" i="8" l="1"/>
  <c r="I20" i="8"/>
  <c r="J20" i="8"/>
  <c r="K20" i="8" s="1"/>
  <c r="G26" i="8"/>
  <c r="I26" i="8"/>
  <c r="K26" i="8"/>
  <c r="G25" i="8"/>
  <c r="I25" i="8"/>
  <c r="K25" i="8"/>
  <c r="G32" i="6"/>
  <c r="I32" i="6"/>
  <c r="K32" i="6"/>
  <c r="G8" i="6"/>
  <c r="I8" i="6"/>
  <c r="K8" i="6"/>
  <c r="G10" i="6"/>
  <c r="I10" i="6"/>
  <c r="K10" i="6"/>
  <c r="G18" i="6"/>
  <c r="I18" i="6"/>
  <c r="K18" i="6"/>
  <c r="G16" i="6"/>
  <c r="I16" i="6"/>
  <c r="K16" i="6"/>
  <c r="G23" i="6"/>
  <c r="I23" i="6"/>
  <c r="K23" i="6"/>
  <c r="G42" i="6"/>
  <c r="I42" i="6"/>
  <c r="K42" i="6"/>
  <c r="G38" i="6"/>
  <c r="I38" i="6"/>
  <c r="K38" i="6"/>
  <c r="G39" i="6"/>
  <c r="I39" i="6"/>
  <c r="K39" i="6"/>
  <c r="G29" i="6"/>
  <c r="I29" i="6"/>
  <c r="K29" i="6"/>
  <c r="G36" i="6"/>
  <c r="I36" i="6"/>
  <c r="K36" i="6"/>
  <c r="G26" i="6"/>
  <c r="I26" i="6"/>
  <c r="K26" i="6"/>
  <c r="G31" i="6"/>
  <c r="I31" i="6"/>
  <c r="K31" i="6"/>
  <c r="G33" i="6"/>
  <c r="I33" i="6"/>
  <c r="K33" i="6"/>
  <c r="G43" i="6"/>
  <c r="I43" i="6"/>
  <c r="K43" i="6"/>
  <c r="G22" i="6"/>
  <c r="I22" i="6"/>
  <c r="K22" i="6"/>
  <c r="G30" i="6"/>
  <c r="I30" i="6"/>
  <c r="K30" i="6"/>
  <c r="G34" i="6"/>
  <c r="I34" i="6"/>
  <c r="G34" i="5"/>
  <c r="I34" i="5"/>
  <c r="K34" i="5"/>
  <c r="G35" i="5"/>
  <c r="I35" i="5"/>
  <c r="K35" i="5"/>
  <c r="G21" i="5"/>
  <c r="I21" i="5"/>
  <c r="K21" i="5"/>
  <c r="G31" i="5"/>
  <c r="I31" i="5"/>
  <c r="K31" i="5"/>
  <c r="G20" i="5"/>
  <c r="I20" i="5"/>
  <c r="K20" i="5"/>
  <c r="G24" i="5"/>
  <c r="I24" i="5"/>
  <c r="K24" i="5"/>
  <c r="G32" i="5"/>
  <c r="I32" i="5"/>
  <c r="K32" i="5"/>
  <c r="G29" i="3"/>
  <c r="I29" i="3"/>
  <c r="K29" i="3"/>
  <c r="G27" i="3"/>
  <c r="I27" i="3"/>
  <c r="K27" i="3"/>
  <c r="G20" i="3"/>
  <c r="I20" i="3"/>
  <c r="K20" i="3"/>
  <c r="G15" i="3"/>
  <c r="I15" i="3"/>
  <c r="K15" i="3"/>
  <c r="G23" i="3"/>
  <c r="I23" i="3"/>
  <c r="K23" i="3"/>
  <c r="K8" i="10"/>
  <c r="K18" i="10"/>
  <c r="K11" i="10"/>
  <c r="K16" i="10"/>
  <c r="K19" i="10"/>
  <c r="K13" i="10"/>
  <c r="K7" i="10"/>
  <c r="K6" i="10"/>
  <c r="K9" i="10"/>
  <c r="K10" i="10"/>
  <c r="K12" i="10"/>
  <c r="K17" i="10"/>
  <c r="K14" i="10"/>
  <c r="K20" i="10"/>
  <c r="K15" i="10"/>
  <c r="K11" i="9"/>
  <c r="K12" i="9"/>
  <c r="K7" i="9"/>
  <c r="K10" i="9"/>
  <c r="K9" i="9"/>
  <c r="K8" i="9"/>
  <c r="K13" i="9"/>
  <c r="K17" i="8"/>
  <c r="K11" i="8"/>
  <c r="K10" i="8"/>
  <c r="K16" i="8"/>
  <c r="K24" i="8"/>
  <c r="K13" i="8"/>
  <c r="J23" i="8"/>
  <c r="K23" i="8" s="1"/>
  <c r="K21" i="8"/>
  <c r="K18" i="8"/>
  <c r="K9" i="8"/>
  <c r="K12" i="8"/>
  <c r="K8" i="8"/>
  <c r="K15" i="8"/>
  <c r="K19" i="8"/>
  <c r="K7" i="8"/>
  <c r="K14" i="8"/>
  <c r="K22" i="8"/>
  <c r="K10" i="7"/>
  <c r="K9" i="7"/>
  <c r="K8" i="7"/>
  <c r="K7" i="7"/>
  <c r="K24" i="6"/>
  <c r="K12" i="6"/>
  <c r="K35" i="6"/>
  <c r="K15" i="6"/>
  <c r="K27" i="6"/>
  <c r="K9" i="6"/>
  <c r="K41" i="6"/>
  <c r="K19" i="6"/>
  <c r="K28" i="6"/>
  <c r="K11" i="6"/>
  <c r="K20" i="6"/>
  <c r="K40" i="6"/>
  <c r="K25" i="6"/>
  <c r="K13" i="6"/>
  <c r="K21" i="6"/>
  <c r="K17" i="6"/>
  <c r="K14" i="6"/>
  <c r="K37" i="6"/>
  <c r="K11" i="5"/>
  <c r="K12" i="5"/>
  <c r="K19" i="5"/>
  <c r="J36" i="5"/>
  <c r="K36" i="5" s="1"/>
  <c r="K18" i="5"/>
  <c r="K23" i="5"/>
  <c r="K13" i="5"/>
  <c r="K15" i="5"/>
  <c r="K17" i="5"/>
  <c r="K25" i="5"/>
  <c r="K14" i="5"/>
  <c r="K16" i="5"/>
  <c r="K29" i="5"/>
  <c r="K27" i="5"/>
  <c r="K26" i="5"/>
  <c r="K28" i="5"/>
  <c r="K22" i="5"/>
  <c r="K33" i="5"/>
  <c r="K13" i="4"/>
  <c r="K11" i="4"/>
  <c r="K7" i="4"/>
  <c r="K9" i="4"/>
  <c r="K18" i="4"/>
  <c r="K15" i="4"/>
  <c r="K20" i="4"/>
  <c r="K21" i="4"/>
  <c r="K16" i="4"/>
  <c r="K19" i="4"/>
  <c r="K17" i="4"/>
  <c r="K14" i="4"/>
  <c r="K22" i="4"/>
  <c r="K10" i="4"/>
  <c r="K12" i="4"/>
  <c r="K8" i="4"/>
  <c r="K24" i="3"/>
  <c r="K7" i="3"/>
  <c r="K8" i="3"/>
  <c r="K11" i="3"/>
  <c r="K19" i="3"/>
  <c r="K18" i="3"/>
  <c r="K26" i="3"/>
  <c r="K16" i="3"/>
  <c r="K28" i="3"/>
  <c r="K13" i="3"/>
  <c r="K9" i="3"/>
  <c r="K10" i="3"/>
  <c r="K25" i="3"/>
  <c r="K30" i="3"/>
  <c r="K17" i="3"/>
  <c r="K12" i="3"/>
  <c r="K22" i="3"/>
  <c r="K21" i="3"/>
  <c r="K14" i="3"/>
  <c r="K9" i="1"/>
  <c r="K10" i="1"/>
  <c r="K18" i="1"/>
  <c r="K16" i="1"/>
  <c r="K19" i="1"/>
  <c r="K8" i="1"/>
  <c r="K11" i="1"/>
  <c r="K12" i="1"/>
  <c r="K15" i="1"/>
  <c r="K17" i="1"/>
  <c r="K14" i="1"/>
  <c r="K7" i="1"/>
  <c r="I7" i="1"/>
  <c r="I20" i="10"/>
  <c r="G20" i="10"/>
  <c r="I14" i="10"/>
  <c r="G14" i="10"/>
  <c r="I17" i="10"/>
  <c r="G17" i="10"/>
  <c r="I12" i="10"/>
  <c r="G12" i="10"/>
  <c r="I10" i="10"/>
  <c r="G10" i="10"/>
  <c r="I9" i="10"/>
  <c r="G9" i="10"/>
  <c r="I6" i="10"/>
  <c r="G6" i="10"/>
  <c r="I7" i="10"/>
  <c r="G7" i="10"/>
  <c r="I13" i="10"/>
  <c r="G13" i="10"/>
  <c r="I19" i="10"/>
  <c r="G19" i="10"/>
  <c r="I16" i="10"/>
  <c r="G16" i="10"/>
  <c r="I11" i="10"/>
  <c r="G11" i="10"/>
  <c r="I18" i="10"/>
  <c r="G18" i="10"/>
  <c r="I8" i="10"/>
  <c r="G8" i="10"/>
  <c r="I15" i="10"/>
  <c r="G15" i="10"/>
  <c r="I8" i="9"/>
  <c r="G8" i="9"/>
  <c r="I9" i="9"/>
  <c r="G9" i="9"/>
  <c r="I10" i="9"/>
  <c r="G10" i="9"/>
  <c r="I7" i="9"/>
  <c r="G7" i="9"/>
  <c r="I12" i="9"/>
  <c r="G12" i="9"/>
  <c r="I11" i="9"/>
  <c r="G11" i="9"/>
  <c r="I13" i="9"/>
  <c r="G13" i="9"/>
  <c r="I22" i="8"/>
  <c r="G22" i="8"/>
  <c r="I14" i="8"/>
  <c r="G14" i="8"/>
  <c r="I7" i="8"/>
  <c r="G7" i="8"/>
  <c r="I19" i="8"/>
  <c r="G19" i="8"/>
  <c r="I15" i="8"/>
  <c r="G15" i="8"/>
  <c r="I8" i="8"/>
  <c r="G8" i="8"/>
  <c r="I12" i="8"/>
  <c r="G12" i="8"/>
  <c r="I9" i="8"/>
  <c r="G9" i="8"/>
  <c r="I18" i="8"/>
  <c r="G18" i="8"/>
  <c r="I21" i="8"/>
  <c r="G21" i="8"/>
  <c r="I23" i="8"/>
  <c r="G23" i="8"/>
  <c r="I13" i="8"/>
  <c r="G13" i="8"/>
  <c r="I24" i="8"/>
  <c r="G24" i="8"/>
  <c r="I16" i="8"/>
  <c r="G16" i="8"/>
  <c r="I10" i="8"/>
  <c r="G10" i="8"/>
  <c r="I11" i="8"/>
  <c r="G11" i="8"/>
  <c r="I17" i="8"/>
  <c r="G17" i="8"/>
  <c r="I7" i="7"/>
  <c r="G7" i="7"/>
  <c r="I8" i="7"/>
  <c r="G8" i="7"/>
  <c r="I9" i="7"/>
  <c r="G9" i="7"/>
  <c r="I10" i="7"/>
  <c r="G10" i="7"/>
  <c r="I14" i="6"/>
  <c r="G14" i="6"/>
  <c r="I17" i="6"/>
  <c r="G17" i="6"/>
  <c r="I21" i="6"/>
  <c r="G21" i="6"/>
  <c r="I13" i="6"/>
  <c r="G13" i="6"/>
  <c r="I25" i="6"/>
  <c r="G25" i="6"/>
  <c r="I40" i="6"/>
  <c r="G40" i="6"/>
  <c r="I20" i="6"/>
  <c r="G20" i="6"/>
  <c r="I11" i="6"/>
  <c r="G11" i="6"/>
  <c r="I28" i="6"/>
  <c r="G28" i="6"/>
  <c r="I19" i="6"/>
  <c r="G19" i="6"/>
  <c r="I41" i="6"/>
  <c r="G41" i="6"/>
  <c r="I9" i="6"/>
  <c r="G9" i="6"/>
  <c r="I27" i="6"/>
  <c r="G27" i="6"/>
  <c r="I15" i="6"/>
  <c r="G15" i="6"/>
  <c r="I35" i="6"/>
  <c r="G35" i="6"/>
  <c r="I12" i="6"/>
  <c r="G12" i="6"/>
  <c r="I24" i="6"/>
  <c r="G24" i="6"/>
  <c r="I37" i="6"/>
  <c r="G37" i="6"/>
  <c r="I33" i="5"/>
  <c r="G33" i="5"/>
  <c r="I22" i="5"/>
  <c r="G22" i="5"/>
  <c r="I28" i="5"/>
  <c r="G28" i="5"/>
  <c r="I26" i="5"/>
  <c r="G26" i="5"/>
  <c r="I27" i="5"/>
  <c r="G27" i="5"/>
  <c r="I29" i="5"/>
  <c r="G29" i="5"/>
  <c r="I16" i="5"/>
  <c r="G16" i="5"/>
  <c r="I14" i="5"/>
  <c r="G14" i="5"/>
  <c r="I25" i="5"/>
  <c r="G25" i="5"/>
  <c r="I17" i="5"/>
  <c r="G17" i="5"/>
  <c r="I15" i="5"/>
  <c r="G15" i="5"/>
  <c r="I13" i="5"/>
  <c r="G13" i="5"/>
  <c r="I23" i="5"/>
  <c r="G23" i="5"/>
  <c r="I18" i="5"/>
  <c r="G18" i="5"/>
  <c r="I36" i="5"/>
  <c r="G36" i="5"/>
  <c r="K30" i="5"/>
  <c r="I30" i="5"/>
  <c r="G30" i="5"/>
  <c r="I19" i="5"/>
  <c r="G19" i="5"/>
  <c r="I12" i="5"/>
  <c r="G12" i="5"/>
  <c r="I11" i="5"/>
  <c r="G11" i="5"/>
  <c r="I8" i="4"/>
  <c r="G8" i="4"/>
  <c r="I12" i="4"/>
  <c r="G12" i="4"/>
  <c r="I10" i="4"/>
  <c r="G10" i="4"/>
  <c r="I22" i="4"/>
  <c r="G22" i="4"/>
  <c r="I14" i="4"/>
  <c r="G14" i="4"/>
  <c r="I17" i="4"/>
  <c r="G17" i="4"/>
  <c r="I19" i="4"/>
  <c r="G19" i="4"/>
  <c r="I16" i="4"/>
  <c r="G16" i="4"/>
  <c r="I21" i="4"/>
  <c r="G21" i="4"/>
  <c r="I20" i="4"/>
  <c r="G20" i="4"/>
  <c r="I15" i="4"/>
  <c r="G15" i="4"/>
  <c r="I18" i="4"/>
  <c r="G18" i="4"/>
  <c r="I9" i="4"/>
  <c r="G9" i="4"/>
  <c r="I7" i="4"/>
  <c r="G7" i="4"/>
  <c r="I11" i="4"/>
  <c r="G11" i="4"/>
  <c r="I13" i="4"/>
  <c r="G13" i="4"/>
  <c r="I14" i="3"/>
  <c r="G14" i="3"/>
  <c r="I21" i="3"/>
  <c r="G21" i="3"/>
  <c r="I22" i="3"/>
  <c r="G22" i="3"/>
  <c r="I12" i="3"/>
  <c r="G12" i="3"/>
  <c r="I17" i="3"/>
  <c r="G17" i="3"/>
  <c r="I30" i="3"/>
  <c r="G30" i="3"/>
  <c r="I25" i="3"/>
  <c r="G25" i="3"/>
  <c r="I10" i="3"/>
  <c r="G10" i="3"/>
  <c r="I9" i="3"/>
  <c r="G9" i="3"/>
  <c r="I13" i="3"/>
  <c r="G13" i="3"/>
  <c r="I28" i="3"/>
  <c r="G28" i="3"/>
  <c r="I16" i="3"/>
  <c r="G16" i="3"/>
  <c r="I26" i="3"/>
  <c r="G26" i="3"/>
  <c r="I18" i="3"/>
  <c r="G18" i="3"/>
  <c r="I19" i="3"/>
  <c r="G19" i="3"/>
  <c r="I11" i="3"/>
  <c r="G11" i="3"/>
  <c r="I8" i="3"/>
  <c r="G8" i="3"/>
  <c r="I7" i="3"/>
  <c r="G7" i="3"/>
  <c r="I24" i="3"/>
  <c r="G24" i="3"/>
  <c r="I14" i="1"/>
  <c r="G14" i="1"/>
  <c r="I17" i="1"/>
  <c r="G17" i="1"/>
  <c r="I15" i="1"/>
  <c r="G15" i="1"/>
  <c r="I12" i="1"/>
  <c r="G12" i="1"/>
  <c r="I11" i="1"/>
  <c r="G11" i="1"/>
  <c r="K13" i="1"/>
  <c r="I13" i="1"/>
  <c r="G13" i="1"/>
  <c r="I8" i="1"/>
  <c r="G8" i="1"/>
  <c r="I19" i="1"/>
  <c r="G19" i="1"/>
  <c r="I16" i="1"/>
  <c r="G16" i="1"/>
  <c r="I18" i="1"/>
  <c r="G18" i="1"/>
  <c r="I10" i="1"/>
  <c r="G10" i="1"/>
  <c r="I9" i="1"/>
  <c r="G9" i="1"/>
  <c r="G7" i="1"/>
  <c r="L34" i="5" l="1"/>
  <c r="K34" i="6"/>
  <c r="L34" i="6"/>
  <c r="L8" i="6"/>
  <c r="L29" i="3"/>
  <c r="L35" i="5"/>
  <c r="L20" i="8"/>
  <c r="L26" i="8"/>
  <c r="L25" i="8"/>
  <c r="L29" i="6"/>
  <c r="L42" i="6"/>
  <c r="L36" i="6"/>
  <c r="L10" i="6"/>
  <c r="L33" i="6"/>
  <c r="L23" i="6"/>
  <c r="L43" i="6"/>
  <c r="L16" i="6"/>
  <c r="L32" i="6"/>
  <c r="L31" i="6"/>
  <c r="L39" i="6"/>
  <c r="L31" i="5"/>
  <c r="L21" i="5"/>
  <c r="L30" i="6"/>
  <c r="L15" i="3"/>
  <c r="L27" i="3"/>
  <c r="L20" i="3"/>
  <c r="L19" i="1"/>
  <c r="L32" i="5"/>
  <c r="L22" i="6"/>
  <c r="L26" i="6"/>
  <c r="L38" i="6"/>
  <c r="L18" i="6"/>
  <c r="L20" i="5"/>
  <c r="L24" i="5"/>
  <c r="L23" i="3"/>
  <c r="L18" i="1"/>
  <c r="L27" i="6"/>
  <c r="L41" i="6"/>
  <c r="L28" i="6"/>
  <c r="L11" i="6"/>
  <c r="L40" i="6"/>
  <c r="L21" i="6"/>
  <c r="L17" i="6"/>
  <c r="L14" i="6"/>
  <c r="L17" i="8"/>
  <c r="L10" i="8"/>
  <c r="L24" i="8"/>
  <c r="L21" i="8"/>
  <c r="L9" i="8"/>
  <c r="L8" i="8"/>
  <c r="L19" i="8"/>
  <c r="L33" i="5"/>
  <c r="L11" i="8"/>
  <c r="L16" i="8"/>
  <c r="L23" i="8"/>
  <c r="L18" i="8"/>
  <c r="L12" i="8"/>
  <c r="L15" i="8"/>
  <c r="L7" i="8"/>
  <c r="L22" i="8"/>
  <c r="L35" i="6"/>
  <c r="L14" i="8"/>
  <c r="L11" i="9"/>
  <c r="L9" i="9"/>
  <c r="L7" i="9"/>
  <c r="L8" i="9"/>
  <c r="L13" i="9"/>
  <c r="L12" i="6"/>
  <c r="L15" i="6"/>
  <c r="L9" i="6"/>
  <c r="L19" i="6"/>
  <c r="L20" i="6"/>
  <c r="L25" i="6"/>
  <c r="L37" i="6"/>
  <c r="L24" i="3"/>
  <c r="L8" i="3"/>
  <c r="L19" i="3"/>
  <c r="L16" i="3"/>
  <c r="L13" i="3"/>
  <c r="L10" i="3"/>
  <c r="L30" i="3"/>
  <c r="L12" i="3"/>
  <c r="L21" i="3"/>
  <c r="L15" i="10"/>
  <c r="L8" i="10"/>
  <c r="L18" i="10"/>
  <c r="L11" i="10"/>
  <c r="L16" i="10"/>
  <c r="L19" i="10"/>
  <c r="L13" i="10"/>
  <c r="L7" i="10"/>
  <c r="L6" i="10"/>
  <c r="L9" i="10"/>
  <c r="L10" i="10"/>
  <c r="L12" i="10"/>
  <c r="L17" i="10"/>
  <c r="L14" i="10"/>
  <c r="L20" i="10"/>
  <c r="L12" i="9"/>
  <c r="L10" i="9"/>
  <c r="L13" i="8"/>
  <c r="L10" i="7"/>
  <c r="L9" i="7"/>
  <c r="L8" i="7"/>
  <c r="L7" i="7"/>
  <c r="L13" i="6"/>
  <c r="L24" i="6"/>
  <c r="L11" i="5"/>
  <c r="L12" i="5"/>
  <c r="L19" i="5"/>
  <c r="L30" i="5"/>
  <c r="L36" i="5"/>
  <c r="L18" i="5"/>
  <c r="L23" i="5"/>
  <c r="L13" i="5"/>
  <c r="L15" i="5"/>
  <c r="L17" i="5"/>
  <c r="L25" i="5"/>
  <c r="L14" i="5"/>
  <c r="L16" i="5"/>
  <c r="L29" i="5"/>
  <c r="L27" i="5"/>
  <c r="L26" i="5"/>
  <c r="L28" i="5"/>
  <c r="L22" i="5"/>
  <c r="L13" i="4"/>
  <c r="L11" i="4"/>
  <c r="L7" i="4"/>
  <c r="L9" i="4"/>
  <c r="L18" i="4"/>
  <c r="L15" i="4"/>
  <c r="L20" i="4"/>
  <c r="L21" i="4"/>
  <c r="L16" i="4"/>
  <c r="L19" i="4"/>
  <c r="L17" i="4"/>
  <c r="L14" i="4"/>
  <c r="L22" i="4"/>
  <c r="L10" i="4"/>
  <c r="L12" i="4"/>
  <c r="L8" i="4"/>
  <c r="L7" i="3"/>
  <c r="L11" i="3"/>
  <c r="L18" i="3"/>
  <c r="L26" i="3"/>
  <c r="L28" i="3"/>
  <c r="L9" i="3"/>
  <c r="L25" i="3"/>
  <c r="L17" i="3"/>
  <c r="L22" i="3"/>
  <c r="L14" i="3"/>
  <c r="L13" i="1"/>
  <c r="L12" i="1"/>
  <c r="L14" i="1"/>
  <c r="L10" i="1"/>
  <c r="L16" i="1"/>
  <c r="L8" i="1"/>
  <c r="L11" i="1"/>
  <c r="L15" i="1"/>
  <c r="L17" i="1"/>
  <c r="L7" i="1"/>
  <c r="L9" i="1"/>
</calcChain>
</file>

<file path=xl/sharedStrings.xml><?xml version="1.0" encoding="utf-8"?>
<sst xmlns="http://schemas.openxmlformats.org/spreadsheetml/2006/main" count="578" uniqueCount="235">
  <si>
    <t>место</t>
  </si>
  <si>
    <t>Фамилия, имя</t>
  </si>
  <si>
    <t>организация</t>
  </si>
  <si>
    <t>Упражнения</t>
  </si>
  <si>
    <t>общая сумма очков</t>
  </si>
  <si>
    <t>стрельба</t>
  </si>
  <si>
    <t>силовая гимнастика</t>
  </si>
  <si>
    <t>лыжная гонка 1км</t>
  </si>
  <si>
    <t>рез-т</t>
  </si>
  <si>
    <t>очки</t>
  </si>
  <si>
    <t>лыжная гонка, 2 км</t>
  </si>
  <si>
    <t>лыжная гонка, 3 км</t>
  </si>
  <si>
    <t>лыжная гонка, 5 км</t>
  </si>
  <si>
    <t>возраст</t>
  </si>
  <si>
    <t>старт. номер</t>
  </si>
  <si>
    <t>Галк.</t>
  </si>
  <si>
    <t>Бронских Дмитрий</t>
  </si>
  <si>
    <t>Березкин Дмитрий</t>
  </si>
  <si>
    <t>Васильев Никита</t>
  </si>
  <si>
    <t>Пор.</t>
  </si>
  <si>
    <t>Еремин Матвей</t>
  </si>
  <si>
    <t>Ахматгалин Тимур</t>
  </si>
  <si>
    <t>Панфилов Никита</t>
  </si>
  <si>
    <t>Кваш.</t>
  </si>
  <si>
    <t>Быков Максим</t>
  </si>
  <si>
    <t>Окт.</t>
  </si>
  <si>
    <t>Бабинов Вадим</t>
  </si>
  <si>
    <t>Дубовкин Эдуард</t>
  </si>
  <si>
    <t>Зах.</t>
  </si>
  <si>
    <t>Худяков Александр</t>
  </si>
  <si>
    <t>Бар.</t>
  </si>
  <si>
    <t>Калугин Александр</t>
  </si>
  <si>
    <t>Кочн.</t>
  </si>
  <si>
    <t>Фролов Егор</t>
  </si>
  <si>
    <t>Некрасов Роман</t>
  </si>
  <si>
    <t>Ожг.</t>
  </si>
  <si>
    <t>Новоселов Сергей</t>
  </si>
  <si>
    <t>Ник.</t>
  </si>
  <si>
    <t>Киренкин Иван</t>
  </si>
  <si>
    <t>вне к.</t>
  </si>
  <si>
    <t>Чесноков Данил</t>
  </si>
  <si>
    <t>Смолякова Виктория</t>
  </si>
  <si>
    <t>Тышкинбаева Карина</t>
  </si>
  <si>
    <t>Галиева Раиля</t>
  </si>
  <si>
    <t>Панфилова Вероника</t>
  </si>
  <si>
    <t>Суханова Мария</t>
  </si>
  <si>
    <t>Белова Полина</t>
  </si>
  <si>
    <t>Темерева Мария</t>
  </si>
  <si>
    <t>Шевченко Кирилл</t>
  </si>
  <si>
    <t>Афонина Ольга</t>
  </si>
  <si>
    <t>Максимова Ирина</t>
  </si>
  <si>
    <t>Обух.</t>
  </si>
  <si>
    <t>Терещенко Елизавета</t>
  </si>
  <si>
    <t>Захарова Ксения</t>
  </si>
  <si>
    <t>Ляпина Ксения</t>
  </si>
  <si>
    <t>Лопатина Дарья</t>
  </si>
  <si>
    <t>Павлов Иван</t>
  </si>
  <si>
    <t>Курочкин Никита</t>
  </si>
  <si>
    <t>Вагин Данил</t>
  </si>
  <si>
    <t>Чуркин Владислав</t>
  </si>
  <si>
    <t>Дилшадов Мухамад</t>
  </si>
  <si>
    <t>Ледохович Сергей</t>
  </si>
  <si>
    <t>Падерин Андрей</t>
  </si>
  <si>
    <t>Кузнецов Илья</t>
  </si>
  <si>
    <t>Репин Артем</t>
  </si>
  <si>
    <t>Антонов Артем</t>
  </si>
  <si>
    <t>Намятов Тимофей</t>
  </si>
  <si>
    <t>Темерев Роман</t>
  </si>
  <si>
    <t>Мащинов Илья</t>
  </si>
  <si>
    <t>Курамшин Ильяс</t>
  </si>
  <si>
    <t>Лукьянов Артем</t>
  </si>
  <si>
    <t>Герасимова Анна</t>
  </si>
  <si>
    <t>Давыденко Валерия</t>
  </si>
  <si>
    <t>Проскурня Екатерина</t>
  </si>
  <si>
    <t>Зотина Дарья</t>
  </si>
  <si>
    <t>Перминова Дарья</t>
  </si>
  <si>
    <t>Дубровина Людмила</t>
  </si>
  <si>
    <t>Ширяева Диана</t>
  </si>
  <si>
    <t>Темерева Варвара</t>
  </si>
  <si>
    <t>Клюева Юлия</t>
  </si>
  <si>
    <t>Маркова Таисья</t>
  </si>
  <si>
    <t>Афонина Виктория</t>
  </si>
  <si>
    <t>Прохорова Полина</t>
  </si>
  <si>
    <t>Боровкова Ксения</t>
  </si>
  <si>
    <t>Яркова Кристина</t>
  </si>
  <si>
    <t>Вахитова Виктория</t>
  </si>
  <si>
    <t>Ковис Виктория</t>
  </si>
  <si>
    <t>Курова Анастасия</t>
  </si>
  <si>
    <t>Терещенко Анастасия</t>
  </si>
  <si>
    <t>Сахарова Яна</t>
  </si>
  <si>
    <t>Закалина Ксения</t>
  </si>
  <si>
    <t>Блинова Александра</t>
  </si>
  <si>
    <t>Якимова Дарья</t>
  </si>
  <si>
    <t>Домбровская Диана</t>
  </si>
  <si>
    <t>Быкова Валерия</t>
  </si>
  <si>
    <t>Лютина Ульяна</t>
  </si>
  <si>
    <t>Зуброва Алена</t>
  </si>
  <si>
    <t>Аманаева Дарья</t>
  </si>
  <si>
    <t>Романова Валерия</t>
  </si>
  <si>
    <t>Чуркина Полина</t>
  </si>
  <si>
    <t>Гарбер Ирина</t>
  </si>
  <si>
    <t>Булатова Маргарита</t>
  </si>
  <si>
    <t>Соколова Елена</t>
  </si>
  <si>
    <t>Михайлова Валерия</t>
  </si>
  <si>
    <t>Демина Анастасия</t>
  </si>
  <si>
    <t>Попова Анастасия</t>
  </si>
  <si>
    <t>Черноталова Екатерина</t>
  </si>
  <si>
    <t>Петкина Ольга</t>
  </si>
  <si>
    <t>Гостюхина Елизавета</t>
  </si>
  <si>
    <t>Алферова Полина</t>
  </si>
  <si>
    <t>Васильева Светлана</t>
  </si>
  <si>
    <t>Бобылева Анна</t>
  </si>
  <si>
    <t>Максимова Анастасия</t>
  </si>
  <si>
    <t>Памятных Наталья</t>
  </si>
  <si>
    <t>Иванова Софья</t>
  </si>
  <si>
    <t>Харина Анастасия</t>
  </si>
  <si>
    <t>Трубачева Анастасия</t>
  </si>
  <si>
    <t>Тарасова Анастасия</t>
  </si>
  <si>
    <t>Чуйко Кристина</t>
  </si>
  <si>
    <t>Куликова Юлия</t>
  </si>
  <si>
    <t>Толшина Ирина</t>
  </si>
  <si>
    <t>Андриянков Игорь</t>
  </si>
  <si>
    <t>Фадеев Владимир</t>
  </si>
  <si>
    <t>Русских Павел</t>
  </si>
  <si>
    <t>Ситников Егор</t>
  </si>
  <si>
    <t>Кузнецов Александр</t>
  </si>
  <si>
    <t>Воронин Андрей</t>
  </si>
  <si>
    <t>Чурочкин Иван</t>
  </si>
  <si>
    <t>Быков Илья</t>
  </si>
  <si>
    <t>Нелидин Иван</t>
  </si>
  <si>
    <t>Григорьев Дмитрий</t>
  </si>
  <si>
    <t>Гоменюк Кирилл</t>
  </si>
  <si>
    <t>Панов Никита</t>
  </si>
  <si>
    <t>Быков Андрей</t>
  </si>
  <si>
    <t>Темерев Сергей</t>
  </si>
  <si>
    <t>Обласов Егор</t>
  </si>
  <si>
    <t>Ахтариев Дмитрий</t>
  </si>
  <si>
    <t>Семянников Александр</t>
  </si>
  <si>
    <t>Коровяков Семен</t>
  </si>
  <si>
    <t>Сухарев Иван</t>
  </si>
  <si>
    <t>Евсеев Никита</t>
  </si>
  <si>
    <t>Квашнин Дмитрий</t>
  </si>
  <si>
    <t>Колясников Никита</t>
  </si>
  <si>
    <t>Говин Борис</t>
  </si>
  <si>
    <t>Поспелов Алексей</t>
  </si>
  <si>
    <t>Климов Федор</t>
  </si>
  <si>
    <t>Самков Кирилл</t>
  </si>
  <si>
    <t>Рассовский Илья</t>
  </si>
  <si>
    <t>Кочнев Алексей</t>
  </si>
  <si>
    <t>Несытых Юрий</t>
  </si>
  <si>
    <t>Поторочин Дмитрий</t>
  </si>
  <si>
    <t>Гришин Алексей</t>
  </si>
  <si>
    <t>Овчинников Данил</t>
  </si>
  <si>
    <t>Иванов Даниил</t>
  </si>
  <si>
    <t>Зернин Дмитрий</t>
  </si>
  <si>
    <t>Вишневецкая Эльвира</t>
  </si>
  <si>
    <t>Бронских Яна</t>
  </si>
  <si>
    <t>Галиева Алсу</t>
  </si>
  <si>
    <t>Гобова Татьяна</t>
  </si>
  <si>
    <t>Апарин Максим</t>
  </si>
  <si>
    <t>Болодис Андрей</t>
  </si>
  <si>
    <t>Кобяшев Никита</t>
  </si>
  <si>
    <t>Чуркин Сергей</t>
  </si>
  <si>
    <t>Берлин Владимир</t>
  </si>
  <si>
    <t>Люханов Сергей</t>
  </si>
  <si>
    <t>Алексеев Евгений</t>
  </si>
  <si>
    <t>Скат.</t>
  </si>
  <si>
    <t>Кучма Станислав</t>
  </si>
  <si>
    <t>Вахитов Илья</t>
  </si>
  <si>
    <t>Ульянов Артем</t>
  </si>
  <si>
    <t>Гобов Станислав</t>
  </si>
  <si>
    <t>Гилимзянов Григорий</t>
  </si>
  <si>
    <t>Корьякин Геннадий</t>
  </si>
  <si>
    <t>Корьякин Александр</t>
  </si>
  <si>
    <t>Ошергин Виктор</t>
  </si>
  <si>
    <t>Еманов Андрей</t>
  </si>
  <si>
    <t>Алексеев Данил</t>
  </si>
  <si>
    <t>Шонов Жаслан</t>
  </si>
  <si>
    <t>Семенов Данил</t>
  </si>
  <si>
    <t>Вандышева Яна</t>
  </si>
  <si>
    <t>Клементьева Наталья</t>
  </si>
  <si>
    <t>Чуркина Елена</t>
  </si>
  <si>
    <t>Шпиноль Юлия</t>
  </si>
  <si>
    <t>Прохорова Дарья</t>
  </si>
  <si>
    <t>Уфимцева Надежда</t>
  </si>
  <si>
    <t>Гаврилова Марина</t>
  </si>
  <si>
    <t>Андреев Владимир</t>
  </si>
  <si>
    <t>Тюсов Александр</t>
  </si>
  <si>
    <t>Колбин Андрей</t>
  </si>
  <si>
    <t>Разгоняев Александр</t>
  </si>
  <si>
    <t>Шаляпин Егор</t>
  </si>
  <si>
    <t>Антонов Денис</t>
  </si>
  <si>
    <t>Захорян Мехак</t>
  </si>
  <si>
    <t>Щипачев Василий</t>
  </si>
  <si>
    <t>Прохоров Иван</t>
  </si>
  <si>
    <t>Шумков Дмитрий</t>
  </si>
  <si>
    <t>Алферов Вячеслав</t>
  </si>
  <si>
    <t>Прожерин Дмитрий</t>
  </si>
  <si>
    <t>Зырянов Василий</t>
  </si>
  <si>
    <t>Шонов Аслан</t>
  </si>
  <si>
    <t>Гоменюк Константин</t>
  </si>
  <si>
    <t>не зач.</t>
  </si>
  <si>
    <t>Софронов Станислав</t>
  </si>
  <si>
    <t>Гал.</t>
  </si>
  <si>
    <t>Чернозипунников Кирилл</t>
  </si>
  <si>
    <t>Первенство Камышловского района по полиатлону</t>
  </si>
  <si>
    <t>30 января 2016 г. п. Октябрьский</t>
  </si>
  <si>
    <t>п. Октябрьский 30 января 2016 г.</t>
  </si>
  <si>
    <t>Итого по 1 гр.:</t>
  </si>
  <si>
    <t>Итого по 2 гр.:</t>
  </si>
  <si>
    <t>(девушки 2005-2006 г.р.)</t>
  </si>
  <si>
    <t>(юноши 2007-2008 г.р.)</t>
  </si>
  <si>
    <t>(девушки 2007-2008 г.р.)</t>
  </si>
  <si>
    <t>(юноши 2005-2006 г.р.)</t>
  </si>
  <si>
    <t>(девушки 2002-2004 г.р.)</t>
  </si>
  <si>
    <t>(юноши 2002-2004 г.р.)</t>
  </si>
  <si>
    <t>(девушки 2000-2001 г.р.)</t>
  </si>
  <si>
    <t>(юноши 2000-2001 г.р.)</t>
  </si>
  <si>
    <t>(девушки 1998-1999 г.р.)</t>
  </si>
  <si>
    <t>(юноши 1998-1999 г.р.)</t>
  </si>
  <si>
    <t>в/к</t>
  </si>
  <si>
    <t>1 место- Порошинская СОШ (22 очка);</t>
  </si>
  <si>
    <t>2 место- Октябрьская СОШ (36 очков);</t>
  </si>
  <si>
    <t>3 место - Обуховская СОШ (46 очков);</t>
  </si>
  <si>
    <t>4 место- Баранниковская СОШ (161 очко);</t>
  </si>
  <si>
    <t>5 место- Галкинская СОШ (211 очков);</t>
  </si>
  <si>
    <t>6  место- Скатинская СОШ ;</t>
  </si>
  <si>
    <t>1 место- Захаровская СОШ (37 очков);</t>
  </si>
  <si>
    <t>2 место- Квашнинская СОШ (70 очков);</t>
  </si>
  <si>
    <t>3-4 место- Ожгихинская ООШ (98 очков);</t>
  </si>
  <si>
    <t>3-4 место- Кочневская СОШ (98 очков);</t>
  </si>
  <si>
    <t>5 место- Никольская ООШ (237 очков).</t>
  </si>
  <si>
    <t>Всего 178 человек.</t>
  </si>
  <si>
    <t>Главный судья соревнований: Белова В.А.</t>
  </si>
  <si>
    <t>Главный секретарь соревнований: Хохолькова И.И.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</si>
</sst>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0" xfId="0" applyNumberForma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left"/>
    </xf>
    <xf numFmtId="2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/>
    <xf numFmtId="0" fontId="0" fillId="0" borderId="1" xfId="0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9"/>
  <sheetViews>
    <sheetView workbookViewId="0">
      <selection activeCell="G3" sqref="G3"/>
    </sheetView>
  </sheetViews>
  <sheetFormatPr defaultRowHeight="15" x14ac:dyDescent="0.25"/>
  <cols>
    <col min="1" max="1" width="6.42578125" customWidth="1"/>
    <col min="2" max="2" width="21.85546875" customWidth="1"/>
    <col min="3" max="3" width="10.7109375" customWidth="1"/>
    <col min="5" max="5" width="8.85546875" customWidth="1"/>
    <col min="14" max="14" width="28.85546875" customWidth="1"/>
    <col min="15" max="15" width="9.140625" customWidth="1"/>
    <col min="16" max="16" width="11.42578125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 t="s">
        <v>207</v>
      </c>
      <c r="D3" s="24"/>
      <c r="E3" s="24"/>
      <c r="F3" s="24"/>
      <c r="G3" s="24" t="s">
        <v>212</v>
      </c>
      <c r="H3" s="24"/>
      <c r="I3" s="24"/>
      <c r="J3" s="24"/>
      <c r="K3" s="24"/>
      <c r="L3" s="24"/>
      <c r="M3" s="25"/>
    </row>
    <row r="4" spans="1:16" ht="15" customHeight="1" x14ac:dyDescent="0.25">
      <c r="A4" s="42" t="s">
        <v>0</v>
      </c>
      <c r="B4" s="42" t="s">
        <v>1</v>
      </c>
      <c r="C4" s="42" t="s">
        <v>13</v>
      </c>
      <c r="D4" s="42" t="s">
        <v>2</v>
      </c>
      <c r="E4" s="42" t="s">
        <v>14</v>
      </c>
      <c r="F4" s="42" t="s">
        <v>3</v>
      </c>
      <c r="G4" s="42"/>
      <c r="H4" s="42"/>
      <c r="I4" s="42"/>
      <c r="J4" s="42"/>
      <c r="K4" s="42"/>
      <c r="L4" s="43" t="s">
        <v>4</v>
      </c>
      <c r="M4" s="42" t="s">
        <v>0</v>
      </c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42" t="s">
        <v>5</v>
      </c>
      <c r="G5" s="42"/>
      <c r="H5" s="42" t="s">
        <v>6</v>
      </c>
      <c r="I5" s="42"/>
      <c r="J5" s="42" t="s">
        <v>7</v>
      </c>
      <c r="K5" s="42"/>
      <c r="L5" s="43"/>
      <c r="M5" s="42"/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3"/>
      <c r="M6" s="42"/>
      <c r="N6" s="41"/>
      <c r="O6" s="41"/>
      <c r="P6" s="41"/>
    </row>
    <row r="7" spans="1:16" x14ac:dyDescent="0.25">
      <c r="A7" s="2">
        <v>1</v>
      </c>
      <c r="B7" s="3" t="s">
        <v>41</v>
      </c>
      <c r="C7" s="4">
        <v>2007</v>
      </c>
      <c r="D7" s="8" t="s">
        <v>19</v>
      </c>
      <c r="E7" s="8">
        <v>1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7" s="2">
        <v>25</v>
      </c>
      <c r="I7" s="2">
        <f>LOOKUP(H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75</v>
      </c>
      <c r="J7" s="5">
        <v>7.15</v>
      </c>
      <c r="K7" s="2">
        <f>LOOKUP(J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32</v>
      </c>
      <c r="L7" s="16">
        <f t="shared" ref="L7:L19" si="0">SUM(G7,I7,K7)</f>
        <v>107</v>
      </c>
      <c r="M7" s="2">
        <v>1</v>
      </c>
      <c r="N7" s="17"/>
      <c r="O7" s="18"/>
      <c r="P7" s="18"/>
    </row>
    <row r="8" spans="1:16" x14ac:dyDescent="0.25">
      <c r="A8" s="2">
        <v>2</v>
      </c>
      <c r="B8" s="3" t="s">
        <v>47</v>
      </c>
      <c r="C8" s="4">
        <v>2007</v>
      </c>
      <c r="D8" s="10" t="s">
        <v>25</v>
      </c>
      <c r="E8" s="10">
        <v>7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8" s="2">
        <v>36</v>
      </c>
      <c r="I8" s="2">
        <f>LOOKUP(H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86</v>
      </c>
      <c r="J8" s="5">
        <v>10.3</v>
      </c>
      <c r="K8" s="2">
        <f>LOOKUP(J8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8" s="16">
        <f t="shared" si="0"/>
        <v>91</v>
      </c>
      <c r="M8" s="2">
        <v>2</v>
      </c>
      <c r="N8" s="17"/>
      <c r="O8" s="18"/>
      <c r="P8" s="13"/>
    </row>
    <row r="9" spans="1:16" x14ac:dyDescent="0.25">
      <c r="A9" s="2">
        <v>3</v>
      </c>
      <c r="B9" s="6" t="s">
        <v>42</v>
      </c>
      <c r="C9" s="7">
        <v>2007</v>
      </c>
      <c r="D9" s="2" t="s">
        <v>19</v>
      </c>
      <c r="E9" s="2">
        <v>2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9" s="2">
        <v>20</v>
      </c>
      <c r="I9" s="2">
        <f>LOOKUP(H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66</v>
      </c>
      <c r="J9" s="5">
        <v>8</v>
      </c>
      <c r="K9" s="2">
        <f>LOOKUP(J9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9" s="16">
        <f t="shared" si="0"/>
        <v>86</v>
      </c>
      <c r="M9" s="2">
        <v>3</v>
      </c>
      <c r="N9" s="17"/>
      <c r="O9" s="18"/>
      <c r="P9" s="13"/>
    </row>
    <row r="10" spans="1:16" x14ac:dyDescent="0.25">
      <c r="A10" s="2">
        <v>4</v>
      </c>
      <c r="B10" s="6" t="s">
        <v>43</v>
      </c>
      <c r="C10" s="7">
        <v>2007</v>
      </c>
      <c r="D10" s="2" t="s">
        <v>19</v>
      </c>
      <c r="E10" s="2">
        <v>3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0" s="2">
        <v>30</v>
      </c>
      <c r="I10" s="2">
        <f>LOOKUP(H10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10" s="5">
        <v>10.35</v>
      </c>
      <c r="K10" s="2">
        <f>LOOKUP(J10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10" s="16">
        <f t="shared" si="0"/>
        <v>84</v>
      </c>
      <c r="M10" s="7">
        <v>4</v>
      </c>
      <c r="N10" s="17"/>
      <c r="O10" s="18"/>
      <c r="P10" s="13"/>
    </row>
    <row r="11" spans="1:16" x14ac:dyDescent="0.25">
      <c r="A11" s="2">
        <v>5</v>
      </c>
      <c r="B11" s="6" t="s">
        <v>50</v>
      </c>
      <c r="C11" s="7">
        <v>2008</v>
      </c>
      <c r="D11" s="2" t="s">
        <v>51</v>
      </c>
      <c r="E11" s="2">
        <v>11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1" s="2">
        <v>29</v>
      </c>
      <c r="I11" s="2">
        <f>LOOKUP(H11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79</v>
      </c>
      <c r="J11" s="5">
        <v>10.25</v>
      </c>
      <c r="K11" s="2">
        <f>LOOKUP(J11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11" s="16">
        <f t="shared" si="0"/>
        <v>84</v>
      </c>
      <c r="M11" s="7">
        <v>4</v>
      </c>
      <c r="N11" s="17"/>
      <c r="O11" s="18"/>
      <c r="P11" s="13"/>
    </row>
    <row r="12" spans="1:16" x14ac:dyDescent="0.25">
      <c r="A12" s="2">
        <v>6</v>
      </c>
      <c r="B12" s="6" t="s">
        <v>52</v>
      </c>
      <c r="C12" s="7">
        <v>2008</v>
      </c>
      <c r="D12" s="2" t="s">
        <v>51</v>
      </c>
      <c r="E12" s="2">
        <v>12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2" s="2">
        <v>24</v>
      </c>
      <c r="I12" s="2">
        <f>LOOKUP(H12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74</v>
      </c>
      <c r="J12" s="5">
        <v>11.06</v>
      </c>
      <c r="K12" s="2">
        <f>LOOKUP(J12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12" s="16">
        <f t="shared" si="0"/>
        <v>77</v>
      </c>
      <c r="M12" s="7">
        <v>6</v>
      </c>
      <c r="N12" s="17"/>
      <c r="O12" s="18"/>
      <c r="P12" s="13"/>
    </row>
    <row r="13" spans="1:16" x14ac:dyDescent="0.25">
      <c r="A13" s="2">
        <v>7</v>
      </c>
      <c r="B13" s="6" t="s">
        <v>49</v>
      </c>
      <c r="C13" s="7">
        <v>2007</v>
      </c>
      <c r="D13" s="2" t="s">
        <v>28</v>
      </c>
      <c r="E13" s="2">
        <v>10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>
        <v>11</v>
      </c>
      <c r="I13" s="2">
        <f>LOOKUP(H13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48</v>
      </c>
      <c r="J13" s="5">
        <v>10.39</v>
      </c>
      <c r="K13" s="2">
        <f>LOOKUP(J13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13" s="16">
        <f t="shared" si="0"/>
        <v>52</v>
      </c>
      <c r="M13" s="7">
        <v>7</v>
      </c>
      <c r="N13" s="17"/>
      <c r="O13" s="18"/>
      <c r="P13" s="18"/>
    </row>
    <row r="14" spans="1:16" x14ac:dyDescent="0.25">
      <c r="A14" s="2">
        <v>8</v>
      </c>
      <c r="B14" s="6" t="s">
        <v>55</v>
      </c>
      <c r="C14" s="7">
        <v>2008</v>
      </c>
      <c r="D14" s="2" t="s">
        <v>35</v>
      </c>
      <c r="E14" s="2">
        <v>205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>
        <v>12</v>
      </c>
      <c r="I14" s="2">
        <f>LOOKUP(H14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J14" s="5">
        <v>17.399999999999999</v>
      </c>
      <c r="K14" s="2">
        <f>LOOKUP(J14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4" s="16">
        <f t="shared" si="0"/>
        <v>51</v>
      </c>
      <c r="M14" s="7">
        <v>8</v>
      </c>
      <c r="N14" s="17"/>
      <c r="O14" s="18"/>
      <c r="P14" s="13"/>
    </row>
    <row r="15" spans="1:16" x14ac:dyDescent="0.25">
      <c r="A15" s="2">
        <v>9</v>
      </c>
      <c r="B15" s="3" t="s">
        <v>53</v>
      </c>
      <c r="C15" s="4">
        <v>2008</v>
      </c>
      <c r="D15" s="9" t="s">
        <v>51</v>
      </c>
      <c r="E15" s="9">
        <v>13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>
        <v>11</v>
      </c>
      <c r="I15" s="2">
        <f>LOOKUP(H15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48</v>
      </c>
      <c r="J15" s="5">
        <v>11.07</v>
      </c>
      <c r="K15" s="2">
        <f>LOOKUP(J15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15" s="16">
        <f t="shared" si="0"/>
        <v>51</v>
      </c>
      <c r="M15" s="7">
        <v>8</v>
      </c>
      <c r="N15" s="17"/>
      <c r="O15" s="18"/>
      <c r="P15" s="13"/>
    </row>
    <row r="16" spans="1:16" x14ac:dyDescent="0.25">
      <c r="A16" s="2">
        <v>10</v>
      </c>
      <c r="B16" s="6" t="s">
        <v>45</v>
      </c>
      <c r="C16" s="7">
        <v>2007</v>
      </c>
      <c r="D16" s="2" t="s">
        <v>23</v>
      </c>
      <c r="E16" s="2">
        <v>5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>
        <v>10</v>
      </c>
      <c r="I16" s="2">
        <f>LOOKUP(H16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46</v>
      </c>
      <c r="J16" s="5">
        <v>12.42</v>
      </c>
      <c r="K16" s="2">
        <f>LOOKUP(J16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6" s="16">
        <f t="shared" si="0"/>
        <v>47</v>
      </c>
      <c r="M16" s="7">
        <v>10</v>
      </c>
      <c r="N16" s="17"/>
      <c r="O16" s="18"/>
      <c r="P16" s="13"/>
    </row>
    <row r="17" spans="1:16" x14ac:dyDescent="0.25">
      <c r="A17" s="2">
        <v>11</v>
      </c>
      <c r="B17" s="6" t="s">
        <v>54</v>
      </c>
      <c r="C17" s="7">
        <v>2008</v>
      </c>
      <c r="D17" s="2" t="s">
        <v>35</v>
      </c>
      <c r="E17" s="2">
        <v>204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>
        <v>8</v>
      </c>
      <c r="I17" s="2">
        <f>LOOKUP(H17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40</v>
      </c>
      <c r="J17" s="5">
        <v>14.27</v>
      </c>
      <c r="K17" s="2">
        <f>LOOKUP(J17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7" s="16">
        <f t="shared" si="0"/>
        <v>41</v>
      </c>
      <c r="M17" s="7">
        <v>11</v>
      </c>
      <c r="N17" s="17"/>
      <c r="O17" s="18"/>
      <c r="P17" s="18"/>
    </row>
    <row r="18" spans="1:16" x14ac:dyDescent="0.25">
      <c r="A18" s="2">
        <v>12</v>
      </c>
      <c r="B18" s="6" t="s">
        <v>44</v>
      </c>
      <c r="C18" s="7">
        <v>2007</v>
      </c>
      <c r="D18" s="2" t="s">
        <v>23</v>
      </c>
      <c r="E18" s="2">
        <v>4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>
        <v>6</v>
      </c>
      <c r="I18" s="2">
        <f>LOOKUP(H18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34</v>
      </c>
      <c r="J18" s="5">
        <v>9.43</v>
      </c>
      <c r="K18" s="2">
        <f>LOOKUP(J18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18" s="16">
        <f t="shared" si="0"/>
        <v>41</v>
      </c>
      <c r="M18" s="7">
        <v>11</v>
      </c>
      <c r="N18" s="17"/>
      <c r="O18" s="18"/>
      <c r="P18" s="13"/>
    </row>
    <row r="19" spans="1:16" x14ac:dyDescent="0.25">
      <c r="A19" s="2">
        <v>13</v>
      </c>
      <c r="B19" s="6" t="s">
        <v>46</v>
      </c>
      <c r="C19" s="7">
        <v>2007</v>
      </c>
      <c r="D19" s="2" t="s">
        <v>25</v>
      </c>
      <c r="E19" s="2">
        <v>6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>
        <v>1</v>
      </c>
      <c r="I19" s="2">
        <f>LOOKUP(H19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</v>
      </c>
      <c r="J19" s="5">
        <v>9.15</v>
      </c>
      <c r="K19" s="2">
        <f>LOOKUP(J19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19" s="16">
        <f t="shared" si="0"/>
        <v>16</v>
      </c>
      <c r="M19" s="2">
        <v>13</v>
      </c>
      <c r="N19" s="17"/>
      <c r="O19" s="18"/>
      <c r="P19" s="13"/>
    </row>
  </sheetData>
  <autoFilter ref="L4:L19">
    <sortState ref="A8:P26">
      <sortCondition descending="1" ref="L1:L26"/>
    </sortState>
  </autoFilter>
  <sortState ref="A4:L18">
    <sortCondition descending="1" ref="L4:L18"/>
  </sortState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3"/>
  <sheetViews>
    <sheetView workbookViewId="0">
      <selection activeCell="M8" sqref="M8"/>
    </sheetView>
  </sheetViews>
  <sheetFormatPr defaultRowHeight="15" x14ac:dyDescent="0.25"/>
  <cols>
    <col min="1" max="1" width="5.7109375" customWidth="1"/>
    <col min="2" max="2" width="22.140625" customWidth="1"/>
    <col min="3" max="3" width="7.7109375" customWidth="1"/>
    <col min="5" max="5" width="9.140625" customWidth="1"/>
    <col min="13" max="13" width="7" customWidth="1"/>
    <col min="14" max="14" width="32" customWidth="1"/>
    <col min="15" max="15" width="9.42578125" customWidth="1"/>
    <col min="16" max="16" width="10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211</v>
      </c>
      <c r="I3" s="24"/>
      <c r="J3" s="24"/>
      <c r="K3" s="24"/>
      <c r="L3" s="24"/>
      <c r="M3" s="25"/>
    </row>
    <row r="4" spans="1:16" ht="15" customHeight="1" x14ac:dyDescent="0.25">
      <c r="A4" s="44" t="s">
        <v>0</v>
      </c>
      <c r="B4" s="44" t="s">
        <v>1</v>
      </c>
      <c r="C4" s="44" t="s">
        <v>13</v>
      </c>
      <c r="D4" s="44" t="s">
        <v>2</v>
      </c>
      <c r="E4" s="44" t="s">
        <v>14</v>
      </c>
      <c r="F4" s="43" t="s">
        <v>3</v>
      </c>
      <c r="G4" s="48"/>
      <c r="H4" s="48"/>
      <c r="I4" s="48"/>
      <c r="J4" s="48"/>
      <c r="K4" s="47"/>
      <c r="L4" s="44" t="s">
        <v>4</v>
      </c>
      <c r="M4" s="42" t="s">
        <v>0</v>
      </c>
      <c r="N4" s="41"/>
      <c r="O4" s="41"/>
      <c r="P4" s="41"/>
    </row>
    <row r="5" spans="1:16" ht="15" customHeight="1" x14ac:dyDescent="0.25">
      <c r="A5" s="45"/>
      <c r="B5" s="45"/>
      <c r="C5" s="45"/>
      <c r="D5" s="45"/>
      <c r="E5" s="45"/>
      <c r="F5" s="43" t="s">
        <v>5</v>
      </c>
      <c r="G5" s="47"/>
      <c r="H5" s="43" t="s">
        <v>6</v>
      </c>
      <c r="I5" s="47"/>
      <c r="J5" s="43" t="s">
        <v>7</v>
      </c>
      <c r="K5" s="47"/>
      <c r="L5" s="45"/>
      <c r="M5" s="42"/>
      <c r="N5" s="41"/>
      <c r="O5" s="41"/>
      <c r="P5" s="41"/>
    </row>
    <row r="6" spans="1:16" x14ac:dyDescent="0.25">
      <c r="A6" s="46"/>
      <c r="B6" s="46"/>
      <c r="C6" s="46"/>
      <c r="D6" s="46"/>
      <c r="E6" s="46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6"/>
      <c r="M6" s="42"/>
      <c r="N6" s="41"/>
      <c r="O6" s="41"/>
      <c r="P6" s="41"/>
    </row>
    <row r="7" spans="1:16" x14ac:dyDescent="0.25">
      <c r="A7" s="2">
        <v>1</v>
      </c>
      <c r="B7" s="6" t="s">
        <v>62</v>
      </c>
      <c r="C7" s="7">
        <v>2007</v>
      </c>
      <c r="D7" s="2" t="s">
        <v>25</v>
      </c>
      <c r="E7" s="2">
        <v>25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7" s="2">
        <v>2</v>
      </c>
      <c r="I7" s="2">
        <f>LOOKUP(H7,{0,1,2,3,4,5,6,7,8,9,10,11,12,13,14,15,16,17,18,19,20,21,22,23,24,25,26},{0,10,18,26,32,37,42,47,52,56,60,64,68,71,74,77,80,82,84,86,88,90,92,94,96,98,100})</f>
        <v>18</v>
      </c>
      <c r="J7" s="5">
        <v>5.13</v>
      </c>
      <c r="K7" s="2">
        <f>LOOKUP(J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66</v>
      </c>
      <c r="L7" s="2">
        <f t="shared" ref="L7:L23" si="0">SUM(G7,I7,K7)</f>
        <v>84</v>
      </c>
      <c r="M7" s="2">
        <v>1</v>
      </c>
      <c r="N7" s="17"/>
      <c r="O7" s="18"/>
      <c r="P7" s="13"/>
    </row>
    <row r="8" spans="1:16" x14ac:dyDescent="0.25">
      <c r="A8" s="2">
        <v>2</v>
      </c>
      <c r="B8" s="6" t="s">
        <v>67</v>
      </c>
      <c r="C8" s="7">
        <v>2008</v>
      </c>
      <c r="D8" s="2" t="s">
        <v>51</v>
      </c>
      <c r="E8" s="2">
        <v>33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8" s="2">
        <v>12</v>
      </c>
      <c r="I8" s="2">
        <f>LOOKUP(H8,{0,1,2,3,4,5,6,7,8,9,10,11,12,13,14,15,16,17,18,19,20,21,22,23,24,25,26},{0,10,18,26,32,37,42,47,52,56,60,64,68,71,74,77,80,82,84,86,88,90,92,94,96,98,100})</f>
        <v>68</v>
      </c>
      <c r="J8" s="5">
        <v>8</v>
      </c>
      <c r="K8" s="2">
        <f>LOOKUP(J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14</v>
      </c>
      <c r="L8" s="2">
        <f t="shared" si="0"/>
        <v>82</v>
      </c>
      <c r="M8" s="2">
        <v>2</v>
      </c>
      <c r="N8" s="17"/>
      <c r="O8" s="18"/>
      <c r="P8" s="13"/>
    </row>
    <row r="9" spans="1:16" x14ac:dyDescent="0.25">
      <c r="A9" s="2">
        <v>3</v>
      </c>
      <c r="B9" s="6" t="s">
        <v>65</v>
      </c>
      <c r="C9" s="7">
        <v>2008</v>
      </c>
      <c r="D9" s="2" t="s">
        <v>51</v>
      </c>
      <c r="E9" s="2">
        <v>30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9" s="2">
        <v>11</v>
      </c>
      <c r="I9" s="2">
        <f>LOOKUP(H9,{0,1,2,3,4,5,6,7,8,9,10,11,12,13,14,15,16,17,18,19,20,21,22,23,24,25,26},{0,10,18,26,32,37,42,47,52,56,60,64,68,71,74,77,80,82,84,86,88,90,92,94,96,98,100})</f>
        <v>64</v>
      </c>
      <c r="J9" s="5">
        <v>11.15</v>
      </c>
      <c r="K9" s="2">
        <f>LOOKUP(J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9" s="2">
        <f t="shared" si="0"/>
        <v>65</v>
      </c>
      <c r="M9" s="2">
        <v>3</v>
      </c>
      <c r="N9" s="17"/>
      <c r="O9" s="18"/>
      <c r="P9" s="13"/>
    </row>
    <row r="10" spans="1:16" x14ac:dyDescent="0.25">
      <c r="A10" s="2">
        <v>4</v>
      </c>
      <c r="B10" s="6" t="s">
        <v>66</v>
      </c>
      <c r="C10" s="7">
        <v>2008</v>
      </c>
      <c r="D10" s="2" t="s">
        <v>51</v>
      </c>
      <c r="E10" s="2">
        <v>32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0" s="2">
        <v>9</v>
      </c>
      <c r="I10" s="2">
        <f>LOOKUP(H10,{0,1,2,3,4,5,6,7,8,9,10,11,12,13,14,15,16,17,18,19,20,21,22,23,24,25,26},{0,10,18,26,32,37,42,47,52,56,60,64,68,71,74,77,80,82,84,86,88,90,92,94,96,98,100})</f>
        <v>56</v>
      </c>
      <c r="J10" s="5">
        <v>8.3800000000000008</v>
      </c>
      <c r="K10" s="2">
        <f>LOOKUP(J10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10" s="2">
        <f t="shared" si="0"/>
        <v>65</v>
      </c>
      <c r="M10" s="2">
        <v>3</v>
      </c>
      <c r="N10" s="17"/>
      <c r="O10" s="18"/>
      <c r="P10" s="13"/>
    </row>
    <row r="11" spans="1:16" x14ac:dyDescent="0.25">
      <c r="A11" s="2">
        <v>5</v>
      </c>
      <c r="B11" s="6" t="s">
        <v>60</v>
      </c>
      <c r="C11" s="7">
        <v>2008</v>
      </c>
      <c r="D11" s="2" t="s">
        <v>25</v>
      </c>
      <c r="E11" s="2">
        <v>23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1" s="2">
        <v>3</v>
      </c>
      <c r="I11" s="2">
        <f>LOOKUP(H11,{0,1,2,3,4,5,6,7,8,9,10,11,12,13,14,15,16,17,18,19,20,21,22,23,24,25,26},{0,10,18,26,32,37,42,47,52,56,60,64,68,71,74,77,80,82,84,86,88,90,92,94,96,98,100})</f>
        <v>26</v>
      </c>
      <c r="J11" s="5">
        <v>7.2</v>
      </c>
      <c r="K11" s="2">
        <f>LOOKUP(J11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24</v>
      </c>
      <c r="L11" s="2">
        <f t="shared" si="0"/>
        <v>50</v>
      </c>
      <c r="M11" s="2">
        <v>5</v>
      </c>
      <c r="N11" s="17"/>
      <c r="O11" s="18"/>
      <c r="P11" s="13"/>
    </row>
    <row r="12" spans="1:16" x14ac:dyDescent="0.25">
      <c r="A12" s="2">
        <v>6</v>
      </c>
      <c r="B12" s="6" t="s">
        <v>69</v>
      </c>
      <c r="C12" s="7">
        <v>2007</v>
      </c>
      <c r="D12" s="2" t="s">
        <v>19</v>
      </c>
      <c r="E12" s="2">
        <v>72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2" s="2">
        <v>5</v>
      </c>
      <c r="I12" s="2">
        <f>LOOKUP(H12,{0,1,2,3,4,5,6,7,8,9,10,11,12,13,14,15,16,17,18,19,20,21,22,23,24,25,26},{0,10,18,26,32,37,42,47,52,56,60,64,68,71,74,77,80,82,84,86,88,90,92,94,96,98,100})</f>
        <v>37</v>
      </c>
      <c r="J12" s="5">
        <v>10.59</v>
      </c>
      <c r="K12" s="2">
        <f>LOOKUP(J12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2" s="2">
        <f t="shared" si="0"/>
        <v>38</v>
      </c>
      <c r="M12" s="2">
        <v>6</v>
      </c>
      <c r="N12" s="17"/>
      <c r="O12" s="18"/>
      <c r="P12" s="13"/>
    </row>
    <row r="13" spans="1:16" x14ac:dyDescent="0.25">
      <c r="A13" s="2">
        <v>7</v>
      </c>
      <c r="B13" s="6" t="s">
        <v>68</v>
      </c>
      <c r="C13" s="7">
        <v>2007</v>
      </c>
      <c r="D13" s="2" t="s">
        <v>51</v>
      </c>
      <c r="E13" s="2">
        <v>34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3" s="2">
        <v>3</v>
      </c>
      <c r="I13" s="2">
        <f>LOOKUP(H13,{0,1,2,3,4,5,6,7,8,9,10,11,12,13,14,15,16,17,18,19,20,21,22,23,24,25,26},{0,10,18,26,32,37,42,47,52,56,60,64,68,71,74,77,80,82,84,86,88,90,92,94,96,98,100})</f>
        <v>26</v>
      </c>
      <c r="J13" s="5">
        <v>8.3800000000000008</v>
      </c>
      <c r="K13" s="2">
        <f>LOOKUP(J13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13" s="2">
        <f t="shared" si="0"/>
        <v>35</v>
      </c>
      <c r="M13" s="2">
        <v>7</v>
      </c>
      <c r="N13" s="17"/>
      <c r="O13" s="18"/>
      <c r="P13" s="13"/>
    </row>
    <row r="14" spans="1:16" x14ac:dyDescent="0.25">
      <c r="A14" s="2">
        <v>8</v>
      </c>
      <c r="B14" s="6" t="s">
        <v>24</v>
      </c>
      <c r="C14" s="7">
        <v>2007</v>
      </c>
      <c r="D14" s="2" t="s">
        <v>51</v>
      </c>
      <c r="E14" s="2">
        <v>35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4" s="2">
        <v>2</v>
      </c>
      <c r="I14" s="2">
        <f>LOOKUP(H14,{0,1,2,3,4,5,6,7,8,9,10,11,12,13,14,15,16,17,18,19,20,21,22,23,24,25,26},{0,10,18,26,32,37,42,47,52,56,60,64,68,71,74,77,80,82,84,86,88,90,92,94,96,98,100})</f>
        <v>18</v>
      </c>
      <c r="J14" s="5">
        <v>8</v>
      </c>
      <c r="K14" s="2">
        <f>LOOKUP(J14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14</v>
      </c>
      <c r="L14" s="2">
        <f t="shared" si="0"/>
        <v>32</v>
      </c>
      <c r="M14" s="2">
        <v>8</v>
      </c>
      <c r="N14" s="17"/>
      <c r="O14" s="18"/>
      <c r="P14" s="13"/>
    </row>
    <row r="15" spans="1:16" x14ac:dyDescent="0.25">
      <c r="A15" s="2">
        <v>9</v>
      </c>
      <c r="B15" s="6" t="s">
        <v>61</v>
      </c>
      <c r="C15" s="7">
        <v>2008</v>
      </c>
      <c r="D15" s="2" t="s">
        <v>25</v>
      </c>
      <c r="E15" s="2">
        <v>24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5" s="2">
        <v>2</v>
      </c>
      <c r="I15" s="2">
        <f>LOOKUP(H15,{0,1,2,3,4,5,6,7,8,9,10,11,12,13,14,15,16,17,18,19,20,21,22,23,24,25,26},{0,10,18,26,32,37,42,47,52,56,60,64,68,71,74,77,80,82,84,86,88,90,92,94,96,98,100})</f>
        <v>18</v>
      </c>
      <c r="J15" s="5">
        <v>8.27</v>
      </c>
      <c r="K15" s="2">
        <f>LOOKUP(J15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L15" s="2">
        <f t="shared" si="0"/>
        <v>28</v>
      </c>
      <c r="M15" s="11">
        <v>9</v>
      </c>
      <c r="N15" s="17"/>
      <c r="O15" s="18"/>
      <c r="P15" s="13"/>
    </row>
    <row r="16" spans="1:16" x14ac:dyDescent="0.25">
      <c r="A16" s="2">
        <v>10</v>
      </c>
      <c r="B16" s="6" t="s">
        <v>58</v>
      </c>
      <c r="C16" s="7">
        <v>2008</v>
      </c>
      <c r="D16" s="2" t="s">
        <v>19</v>
      </c>
      <c r="E16" s="2">
        <v>20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6" s="2">
        <v>0</v>
      </c>
      <c r="I16" s="2">
        <f>LOOKUP(H16,{0,1,2,3,4,5,6,7,8,9,10,11,12,13,14,15,16,17,18,19,20,21,22,23,24,25,26},{0,10,18,26,32,37,42,47,52,56,60,64,68,71,74,77,80,82,84,86,88,90,92,94,96,98,100})</f>
        <v>0</v>
      </c>
      <c r="J16" s="5">
        <v>7.25</v>
      </c>
      <c r="K16" s="2">
        <f>LOOKUP(J16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L16" s="2">
        <f t="shared" si="0"/>
        <v>22</v>
      </c>
      <c r="M16" s="2">
        <v>10</v>
      </c>
      <c r="N16" s="17"/>
      <c r="O16" s="18"/>
      <c r="P16" s="13"/>
    </row>
    <row r="17" spans="1:16" x14ac:dyDescent="0.25">
      <c r="A17" s="2">
        <v>11</v>
      </c>
      <c r="B17" s="6" t="s">
        <v>56</v>
      </c>
      <c r="C17" s="7">
        <v>2007</v>
      </c>
      <c r="D17" s="2" t="s">
        <v>19</v>
      </c>
      <c r="E17" s="2">
        <v>18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7" s="2">
        <v>0</v>
      </c>
      <c r="I17" s="2">
        <f>LOOKUP(H17,{0,1,2,3,4,5,6,7,8,9,10,11,12,13,14,15,16,17,18,19,20,21,22,23,24,25,26},{0,10,18,26,32,37,42,47,52,56,60,64,68,71,74,77,80,82,84,86,88,90,92,94,96,98,100})</f>
        <v>0</v>
      </c>
      <c r="J17" s="5">
        <v>7.29</v>
      </c>
      <c r="K17" s="2">
        <f>LOOKUP(J17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21</v>
      </c>
      <c r="L17" s="2">
        <f t="shared" si="0"/>
        <v>21</v>
      </c>
      <c r="M17" s="2">
        <v>11</v>
      </c>
      <c r="N17" s="17"/>
      <c r="O17" s="18"/>
      <c r="P17" s="18"/>
    </row>
    <row r="18" spans="1:16" x14ac:dyDescent="0.25">
      <c r="A18" s="2">
        <v>12</v>
      </c>
      <c r="B18" s="6" t="s">
        <v>63</v>
      </c>
      <c r="C18" s="7">
        <v>2008</v>
      </c>
      <c r="D18" s="2" t="s">
        <v>28</v>
      </c>
      <c r="E18" s="2">
        <v>28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8" s="2">
        <v>2</v>
      </c>
      <c r="I18" s="2">
        <f>LOOKUP(H18,{0,1,2,3,4,5,6,7,8,9,10,11,12,13,14,15,16,17,18,19,20,21,22,23,24,25,26},{0,10,18,26,32,37,42,47,52,56,60,64,68,71,74,77,80,82,84,86,88,90,92,94,96,98,100})</f>
        <v>18</v>
      </c>
      <c r="J18" s="5">
        <v>10.02</v>
      </c>
      <c r="K18" s="2">
        <f>LOOKUP(J18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8" s="2">
        <f t="shared" si="0"/>
        <v>19</v>
      </c>
      <c r="M18" s="2">
        <v>12</v>
      </c>
      <c r="N18" s="17"/>
      <c r="O18" s="18"/>
      <c r="P18" s="13"/>
    </row>
    <row r="19" spans="1:16" x14ac:dyDescent="0.25">
      <c r="A19" s="2">
        <v>13</v>
      </c>
      <c r="B19" s="6" t="s">
        <v>57</v>
      </c>
      <c r="C19" s="7">
        <v>2008</v>
      </c>
      <c r="D19" s="2" t="s">
        <v>19</v>
      </c>
      <c r="E19" s="2">
        <v>19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9" s="2">
        <v>0</v>
      </c>
      <c r="I19" s="2">
        <f>LOOKUP(H19,{0,1,2,3,4,5,6,7,8,9,10,11,12,13,14,15,16,17,18,19,20,21,22,23,24,25,26},{0,10,18,26,32,37,42,47,52,56,60,64,68,71,74,77,80,82,84,86,88,90,92,94,96,98,100})</f>
        <v>0</v>
      </c>
      <c r="J19" s="5">
        <v>7.55</v>
      </c>
      <c r="K19" s="2">
        <f>LOOKUP(J19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L19" s="2">
        <f t="shared" si="0"/>
        <v>15</v>
      </c>
      <c r="M19" s="2">
        <v>13</v>
      </c>
      <c r="N19" s="17"/>
      <c r="O19" s="18"/>
      <c r="P19" s="13"/>
    </row>
    <row r="20" spans="1:16" x14ac:dyDescent="0.25">
      <c r="A20" s="2">
        <v>14</v>
      </c>
      <c r="B20" s="6" t="s">
        <v>70</v>
      </c>
      <c r="C20" s="7">
        <v>2007</v>
      </c>
      <c r="D20" s="2" t="s">
        <v>19</v>
      </c>
      <c r="E20" s="2">
        <v>161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0" s="2">
        <v>1</v>
      </c>
      <c r="I20" s="2">
        <f>LOOKUP(H20,{0,1,2,3,4,5,6,7,8,9,10,11,12,13,14,15,16,17,18,19,20,21,22,23,24,25,26},{0,10,18,26,32,37,42,47,52,56,60,64,68,71,74,77,80,82,84,86,88,90,92,94,96,98,100})</f>
        <v>10</v>
      </c>
      <c r="J20" s="5">
        <v>9.42</v>
      </c>
      <c r="K20" s="2">
        <f>LOOKUP(J20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0" s="2">
        <f t="shared" si="0"/>
        <v>13</v>
      </c>
      <c r="M20" s="2">
        <v>14</v>
      </c>
      <c r="N20" s="17"/>
      <c r="O20" s="18"/>
      <c r="P20" s="13"/>
    </row>
    <row r="21" spans="1:16" x14ac:dyDescent="0.25">
      <c r="A21" s="2">
        <v>15</v>
      </c>
      <c r="B21" s="3" t="s">
        <v>48</v>
      </c>
      <c r="C21" s="4">
        <v>2007</v>
      </c>
      <c r="D21" s="10" t="s">
        <v>19</v>
      </c>
      <c r="E21" s="10">
        <v>90</v>
      </c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1" s="2">
        <v>1</v>
      </c>
      <c r="I21" s="2">
        <f>LOOKUP(H21,{0,1,2,3,4,5,6,7,8,9,10,11,12,13,14,15,16,17,18,19,20,21,22,23,24,25,26},{0,10,18,26,32,37,42,47,52,56,60,64,68,71,74,77,80,82,84,86,88,90,92,94,96,98,100})</f>
        <v>10</v>
      </c>
      <c r="J21" s="5">
        <v>9.35</v>
      </c>
      <c r="K21" s="2">
        <f>LOOKUP(J21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1" s="2">
        <f t="shared" si="0"/>
        <v>13</v>
      </c>
      <c r="M21" s="2">
        <v>14</v>
      </c>
      <c r="N21" s="17"/>
      <c r="O21" s="18"/>
      <c r="P21" s="13"/>
    </row>
    <row r="22" spans="1:16" x14ac:dyDescent="0.25">
      <c r="A22" s="2">
        <v>16</v>
      </c>
      <c r="B22" s="6" t="s">
        <v>59</v>
      </c>
      <c r="C22" s="7">
        <v>2007</v>
      </c>
      <c r="D22" s="2" t="s">
        <v>23</v>
      </c>
      <c r="E22" s="2">
        <v>21</v>
      </c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2" s="2">
        <v>1</v>
      </c>
      <c r="I22" s="2">
        <f>LOOKUP(H22,{0,1,2,3,4,5,6,7,8,9,10,11,12,13,14,15,16,17,18,19,20,21,22,23,24,25,26},{0,10,18,26,32,37,42,47,52,56,60,64,68,71,74,77,80,82,84,86,88,90,92,94,96,98,100})</f>
        <v>10</v>
      </c>
      <c r="J22" s="5">
        <v>10.14</v>
      </c>
      <c r="K22" s="2">
        <f>LOOKUP(J22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2" s="2">
        <f t="shared" si="0"/>
        <v>11</v>
      </c>
      <c r="M22" s="2">
        <v>16</v>
      </c>
      <c r="N22" s="17"/>
      <c r="O22" s="18"/>
      <c r="P22" s="13"/>
    </row>
    <row r="23" spans="1:16" x14ac:dyDescent="0.25">
      <c r="A23" s="2">
        <v>17</v>
      </c>
      <c r="B23" s="6" t="s">
        <v>64</v>
      </c>
      <c r="C23" s="7">
        <v>2007</v>
      </c>
      <c r="D23" s="2" t="s">
        <v>19</v>
      </c>
      <c r="E23" s="2">
        <v>71</v>
      </c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3" s="2">
        <v>0</v>
      </c>
      <c r="I23" s="2">
        <f>LOOKUP(H23,{0,1,2,3,4,5,6,7,8,9,10,11,12,13,14,15,16,17,18,19,20,21,22,23,24,25,26},{0,10,18,26,32,37,42,47,52,56,60,64,68,71,74,77,80,82,84,86,88,90,92,94,96,98,100})</f>
        <v>0</v>
      </c>
      <c r="J23" s="5">
        <v>10.37</v>
      </c>
      <c r="K23" s="2">
        <f>LOOKUP(J23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3" s="2">
        <f t="shared" si="0"/>
        <v>1</v>
      </c>
      <c r="M23" s="2">
        <v>17</v>
      </c>
      <c r="N23" s="17"/>
      <c r="O23" s="18"/>
      <c r="P23" s="13"/>
    </row>
  </sheetData>
  <autoFilter ref="L4:L23"/>
  <sortState ref="A4:L21">
    <sortCondition descending="1" ref="L4:L21"/>
  </sortState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  <ignoredErrors>
    <ignoredError sqref="L4:L6 L24:L104857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0"/>
  <sheetViews>
    <sheetView workbookViewId="0">
      <selection activeCell="N9" sqref="N9"/>
    </sheetView>
  </sheetViews>
  <sheetFormatPr defaultRowHeight="15" x14ac:dyDescent="0.25"/>
  <cols>
    <col min="1" max="1" width="4.5703125" customWidth="1"/>
    <col min="2" max="2" width="24.7109375" customWidth="1"/>
    <col min="3" max="3" width="8.42578125" customWidth="1"/>
    <col min="5" max="5" width="9.140625" customWidth="1"/>
    <col min="14" max="14" width="31.5703125" customWidth="1"/>
    <col min="15" max="15" width="7.5703125" customWidth="1"/>
  </cols>
  <sheetData>
    <row r="2" spans="1:16" x14ac:dyDescent="0.25">
      <c r="A2" s="20"/>
      <c r="B2" s="21"/>
      <c r="C2" s="21" t="s">
        <v>205</v>
      </c>
      <c r="D2" s="21"/>
      <c r="E2" s="21"/>
      <c r="F2" s="21"/>
      <c r="G2" s="21"/>
      <c r="H2" s="21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210</v>
      </c>
      <c r="I3" s="24"/>
      <c r="J3" s="24"/>
      <c r="K3" s="24"/>
      <c r="L3" s="24"/>
      <c r="M3" s="25"/>
    </row>
    <row r="4" spans="1:16" ht="15" customHeight="1" x14ac:dyDescent="0.25">
      <c r="A4" s="42" t="s">
        <v>0</v>
      </c>
      <c r="B4" s="42" t="s">
        <v>1</v>
      </c>
      <c r="C4" s="42" t="s">
        <v>13</v>
      </c>
      <c r="D4" s="42" t="s">
        <v>2</v>
      </c>
      <c r="E4" s="42" t="s">
        <v>14</v>
      </c>
      <c r="F4" s="42" t="s">
        <v>3</v>
      </c>
      <c r="G4" s="42"/>
      <c r="H4" s="42"/>
      <c r="I4" s="42"/>
      <c r="J4" s="42"/>
      <c r="K4" s="42"/>
      <c r="L4" s="42" t="s">
        <v>4</v>
      </c>
      <c r="M4" s="42" t="s">
        <v>0</v>
      </c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42" t="s">
        <v>5</v>
      </c>
      <c r="G5" s="42"/>
      <c r="H5" s="42" t="s">
        <v>6</v>
      </c>
      <c r="I5" s="42"/>
      <c r="J5" s="42" t="s">
        <v>7</v>
      </c>
      <c r="K5" s="42"/>
      <c r="L5" s="42"/>
      <c r="M5" s="42"/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2"/>
      <c r="M6" s="42"/>
      <c r="N6" s="41"/>
      <c r="O6" s="41"/>
      <c r="P6" s="41"/>
    </row>
    <row r="7" spans="1:16" x14ac:dyDescent="0.25">
      <c r="A7" s="2">
        <v>1</v>
      </c>
      <c r="B7" s="6" t="s">
        <v>72</v>
      </c>
      <c r="C7" s="7">
        <v>2005</v>
      </c>
      <c r="D7" s="2" t="s">
        <v>19</v>
      </c>
      <c r="E7" s="2">
        <v>38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7" s="2">
        <v>40</v>
      </c>
      <c r="I7" s="2">
        <f>LOOKUP(H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90</v>
      </c>
      <c r="J7" s="5">
        <v>4.4000000000000004</v>
      </c>
      <c r="K7" s="2">
        <f>LOOKUP(J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84</v>
      </c>
      <c r="L7" s="2">
        <f t="shared" ref="L7:L30" si="0">SUM(G7,I7,K7)</f>
        <v>174</v>
      </c>
      <c r="M7" s="2">
        <v>1</v>
      </c>
      <c r="N7" s="17"/>
      <c r="O7" s="18"/>
      <c r="P7" s="13"/>
    </row>
    <row r="8" spans="1:16" x14ac:dyDescent="0.25">
      <c r="A8" s="2">
        <v>2</v>
      </c>
      <c r="B8" s="6" t="s">
        <v>73</v>
      </c>
      <c r="C8" s="7">
        <v>2006</v>
      </c>
      <c r="D8" s="2" t="s">
        <v>19</v>
      </c>
      <c r="E8" s="2">
        <v>39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8" s="2">
        <v>40</v>
      </c>
      <c r="I8" s="2">
        <f>LOOKUP(H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90</v>
      </c>
      <c r="J8" s="5">
        <v>5.35</v>
      </c>
      <c r="K8" s="2">
        <f>LOOKUP(J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8" s="2">
        <f t="shared" si="0"/>
        <v>155</v>
      </c>
      <c r="M8" s="2">
        <v>2</v>
      </c>
      <c r="N8" s="17"/>
      <c r="O8" s="18"/>
      <c r="P8" s="13"/>
    </row>
    <row r="9" spans="1:16" x14ac:dyDescent="0.25">
      <c r="A9" s="2">
        <v>3</v>
      </c>
      <c r="B9" s="6" t="s">
        <v>81</v>
      </c>
      <c r="C9" s="7">
        <v>2005</v>
      </c>
      <c r="D9" s="2" t="s">
        <v>28</v>
      </c>
      <c r="E9" s="2">
        <v>50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9" s="2">
        <v>31</v>
      </c>
      <c r="I9" s="2">
        <f>LOOKUP(H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81</v>
      </c>
      <c r="J9" s="5">
        <v>5.47</v>
      </c>
      <c r="K9" s="2">
        <f>LOOKUP(J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61</v>
      </c>
      <c r="L9" s="2">
        <f t="shared" si="0"/>
        <v>142</v>
      </c>
      <c r="M9" s="2">
        <v>3</v>
      </c>
      <c r="N9" s="17"/>
      <c r="O9" s="18"/>
      <c r="P9" s="13"/>
    </row>
    <row r="10" spans="1:16" x14ac:dyDescent="0.25">
      <c r="A10" s="2">
        <v>4</v>
      </c>
      <c r="B10" s="6" t="s">
        <v>82</v>
      </c>
      <c r="C10" s="7">
        <v>2005</v>
      </c>
      <c r="D10" s="2" t="s">
        <v>28</v>
      </c>
      <c r="E10" s="2">
        <v>51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0" s="2">
        <v>30</v>
      </c>
      <c r="I10" s="2">
        <f>LOOKUP(H10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10" s="5">
        <v>5.5</v>
      </c>
      <c r="K10" s="2">
        <f>LOOKUP(J10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60</v>
      </c>
      <c r="L10" s="2">
        <f t="shared" si="0"/>
        <v>140</v>
      </c>
      <c r="M10" s="2">
        <v>4</v>
      </c>
      <c r="N10" s="17"/>
      <c r="O10" s="18"/>
      <c r="P10" s="13"/>
    </row>
    <row r="11" spans="1:16" x14ac:dyDescent="0.25">
      <c r="A11" s="2">
        <v>5</v>
      </c>
      <c r="B11" s="6" t="s">
        <v>74</v>
      </c>
      <c r="C11" s="7">
        <v>2006</v>
      </c>
      <c r="D11" s="2" t="s">
        <v>19</v>
      </c>
      <c r="E11" s="2">
        <v>40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1" s="2">
        <v>43</v>
      </c>
      <c r="I11" s="2">
        <f>LOOKUP(H11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91</v>
      </c>
      <c r="J11" s="5">
        <v>6.37</v>
      </c>
      <c r="K11" s="2">
        <f>LOOKUP(J11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45</v>
      </c>
      <c r="L11" s="2">
        <f t="shared" si="0"/>
        <v>136</v>
      </c>
      <c r="M11" s="2">
        <v>5</v>
      </c>
      <c r="N11" s="17"/>
      <c r="O11" s="18"/>
      <c r="P11" s="13"/>
    </row>
    <row r="12" spans="1:16" x14ac:dyDescent="0.25">
      <c r="A12" s="2">
        <v>6</v>
      </c>
      <c r="B12" s="6" t="s">
        <v>86</v>
      </c>
      <c r="C12" s="7">
        <v>2005</v>
      </c>
      <c r="D12" s="2" t="s">
        <v>51</v>
      </c>
      <c r="E12" s="2">
        <v>56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2" s="2">
        <v>32</v>
      </c>
      <c r="I12" s="2">
        <f>LOOKUP(H12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82</v>
      </c>
      <c r="J12" s="5">
        <v>6.26</v>
      </c>
      <c r="K12" s="2">
        <f>LOOKUP(J12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48</v>
      </c>
      <c r="L12" s="2">
        <f t="shared" si="0"/>
        <v>130</v>
      </c>
      <c r="M12" s="2">
        <v>6</v>
      </c>
      <c r="N12" s="17"/>
      <c r="O12" s="18"/>
      <c r="P12" s="13"/>
    </row>
    <row r="13" spans="1:16" x14ac:dyDescent="0.25">
      <c r="A13" s="2">
        <v>7</v>
      </c>
      <c r="B13" s="6" t="s">
        <v>80</v>
      </c>
      <c r="C13" s="7">
        <v>2006</v>
      </c>
      <c r="D13" s="2" t="s">
        <v>28</v>
      </c>
      <c r="E13" s="2">
        <v>49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>
        <v>19</v>
      </c>
      <c r="I13" s="2">
        <f>LOOKUP(H13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64</v>
      </c>
      <c r="J13" s="5">
        <v>5.55</v>
      </c>
      <c r="K13" s="2">
        <f>LOOKUP(J13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59</v>
      </c>
      <c r="L13" s="2">
        <f t="shared" si="0"/>
        <v>123</v>
      </c>
      <c r="M13" s="2">
        <v>7</v>
      </c>
      <c r="N13" s="17"/>
      <c r="O13" s="18"/>
      <c r="P13" s="13"/>
    </row>
    <row r="14" spans="1:16" x14ac:dyDescent="0.25">
      <c r="A14" s="2">
        <v>8</v>
      </c>
      <c r="B14" s="6" t="s">
        <v>89</v>
      </c>
      <c r="C14" s="7">
        <v>2006</v>
      </c>
      <c r="D14" s="2" t="s">
        <v>51</v>
      </c>
      <c r="E14" s="2">
        <v>59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>
        <v>37</v>
      </c>
      <c r="I14" s="2">
        <f>LOOKUP(H14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87</v>
      </c>
      <c r="J14" s="5">
        <v>7.53</v>
      </c>
      <c r="K14" s="2">
        <f>LOOKUP(J14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L14" s="2">
        <f t="shared" si="0"/>
        <v>109</v>
      </c>
      <c r="M14" s="2">
        <v>8</v>
      </c>
      <c r="N14" s="17"/>
      <c r="O14" s="18"/>
      <c r="P14" s="13"/>
    </row>
    <row r="15" spans="1:16" x14ac:dyDescent="0.25">
      <c r="A15" s="2">
        <v>9</v>
      </c>
      <c r="B15" s="6" t="s">
        <v>93</v>
      </c>
      <c r="C15" s="7">
        <v>2005</v>
      </c>
      <c r="D15" s="2" t="s">
        <v>35</v>
      </c>
      <c r="E15" s="2">
        <v>211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>
        <v>37</v>
      </c>
      <c r="I15" s="2">
        <f>LOOKUP(H15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87</v>
      </c>
      <c r="J15" s="5">
        <v>8.17</v>
      </c>
      <c r="K15" s="2">
        <f>LOOKUP(J15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17</v>
      </c>
      <c r="L15" s="2">
        <f t="shared" si="0"/>
        <v>104</v>
      </c>
      <c r="M15" s="2">
        <v>9</v>
      </c>
      <c r="N15" s="17"/>
      <c r="O15" s="18"/>
      <c r="P15" s="13"/>
    </row>
    <row r="16" spans="1:16" x14ac:dyDescent="0.25">
      <c r="A16" s="2">
        <v>10</v>
      </c>
      <c r="B16" s="6" t="s">
        <v>78</v>
      </c>
      <c r="C16" s="7">
        <v>2005</v>
      </c>
      <c r="D16" s="2" t="s">
        <v>25</v>
      </c>
      <c r="E16" s="2">
        <v>47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>
        <v>30</v>
      </c>
      <c r="I16" s="2">
        <f>LOOKUP(H16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16" s="5">
        <v>8.1999999999999993</v>
      </c>
      <c r="K16" s="2">
        <f>LOOKUP(J16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16</v>
      </c>
      <c r="L16" s="2">
        <f t="shared" si="0"/>
        <v>96</v>
      </c>
      <c r="M16" s="2">
        <v>10</v>
      </c>
      <c r="N16" s="17"/>
      <c r="O16" s="18"/>
      <c r="P16" s="13"/>
    </row>
    <row r="17" spans="1:16" x14ac:dyDescent="0.25">
      <c r="A17" s="2">
        <v>11</v>
      </c>
      <c r="B17" s="6" t="s">
        <v>85</v>
      </c>
      <c r="C17" s="7">
        <v>2006</v>
      </c>
      <c r="D17" s="2" t="s">
        <v>51</v>
      </c>
      <c r="E17" s="2">
        <v>244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>
        <v>30</v>
      </c>
      <c r="I17" s="2">
        <f>LOOKUP(H17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17" s="5">
        <v>8.25</v>
      </c>
      <c r="K17" s="2">
        <f>LOOKUP(J17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16</v>
      </c>
      <c r="L17" s="2">
        <f t="shared" si="0"/>
        <v>96</v>
      </c>
      <c r="M17" s="2">
        <v>11</v>
      </c>
      <c r="N17" s="17"/>
      <c r="O17" s="18"/>
      <c r="P17" s="18"/>
    </row>
    <row r="18" spans="1:16" x14ac:dyDescent="0.25">
      <c r="A18" s="2">
        <v>12</v>
      </c>
      <c r="B18" s="3" t="s">
        <v>76</v>
      </c>
      <c r="C18" s="4">
        <v>2006</v>
      </c>
      <c r="D18" s="10" t="s">
        <v>23</v>
      </c>
      <c r="E18" s="10">
        <v>42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>
        <v>30</v>
      </c>
      <c r="I18" s="2">
        <f>LOOKUP(H18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18" s="5">
        <v>8.3000000000000007</v>
      </c>
      <c r="K18" s="2">
        <f>LOOKUP(J18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L18" s="2">
        <f t="shared" si="0"/>
        <v>95</v>
      </c>
      <c r="M18" s="2">
        <v>12</v>
      </c>
      <c r="N18" s="17"/>
      <c r="O18" s="18"/>
      <c r="P18" s="13"/>
    </row>
    <row r="19" spans="1:16" x14ac:dyDescent="0.25">
      <c r="A19" s="2">
        <v>13</v>
      </c>
      <c r="B19" s="6" t="s">
        <v>75</v>
      </c>
      <c r="C19" s="7">
        <v>2005</v>
      </c>
      <c r="D19" s="2" t="s">
        <v>19</v>
      </c>
      <c r="E19" s="2">
        <v>41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>
        <v>4</v>
      </c>
      <c r="I19" s="2">
        <f>LOOKUP(H19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25</v>
      </c>
      <c r="J19" s="5">
        <v>5.41</v>
      </c>
      <c r="K19" s="2">
        <f>LOOKUP(J19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63</v>
      </c>
      <c r="L19" s="2">
        <f t="shared" si="0"/>
        <v>88</v>
      </c>
      <c r="M19" s="2">
        <v>13</v>
      </c>
      <c r="N19" s="17"/>
      <c r="O19" s="18"/>
      <c r="P19" s="13"/>
    </row>
    <row r="20" spans="1:16" x14ac:dyDescent="0.25">
      <c r="A20" s="12">
        <v>14</v>
      </c>
      <c r="B20" s="6" t="s">
        <v>92</v>
      </c>
      <c r="C20" s="7">
        <v>2006</v>
      </c>
      <c r="D20" s="2" t="s">
        <v>35</v>
      </c>
      <c r="E20" s="2">
        <v>207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>
        <v>30</v>
      </c>
      <c r="I20" s="2">
        <f>LOOKUP(H20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20" s="5">
        <v>9.44</v>
      </c>
      <c r="K20" s="2">
        <f>LOOKUP(J20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20" s="2">
        <f t="shared" si="0"/>
        <v>87</v>
      </c>
      <c r="M20" s="2">
        <v>14</v>
      </c>
      <c r="N20" s="17"/>
      <c r="O20" s="18"/>
      <c r="P20" s="13"/>
    </row>
    <row r="21" spans="1:16" x14ac:dyDescent="0.25">
      <c r="A21" s="2">
        <v>15</v>
      </c>
      <c r="B21" s="6" t="s">
        <v>88</v>
      </c>
      <c r="C21" s="7">
        <v>2006</v>
      </c>
      <c r="D21" s="2" t="s">
        <v>51</v>
      </c>
      <c r="E21" s="2">
        <v>58</v>
      </c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>
        <v>19</v>
      </c>
      <c r="I21" s="2">
        <f>LOOKUP(H21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64</v>
      </c>
      <c r="J21" s="5">
        <v>8.02</v>
      </c>
      <c r="K21" s="2">
        <f>LOOKUP(J21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21" s="2">
        <f t="shared" si="0"/>
        <v>84</v>
      </c>
      <c r="M21" s="2">
        <v>15</v>
      </c>
      <c r="N21" s="17"/>
      <c r="O21" s="18"/>
      <c r="P21" s="13"/>
    </row>
    <row r="22" spans="1:16" x14ac:dyDescent="0.25">
      <c r="A22" s="2">
        <v>16</v>
      </c>
      <c r="B22" s="6" t="s">
        <v>87</v>
      </c>
      <c r="C22" s="7">
        <v>2006</v>
      </c>
      <c r="D22" s="2" t="s">
        <v>51</v>
      </c>
      <c r="E22" s="2">
        <v>57</v>
      </c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>
        <v>27</v>
      </c>
      <c r="I22" s="2">
        <f>LOOKUP(H22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77</v>
      </c>
      <c r="J22" s="5">
        <v>10.119999999999999</v>
      </c>
      <c r="K22" s="2">
        <f>LOOKUP(J22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22" s="2">
        <f t="shared" si="0"/>
        <v>82</v>
      </c>
      <c r="M22" s="2">
        <v>16</v>
      </c>
      <c r="N22" s="17"/>
      <c r="O22" s="18"/>
      <c r="P22" s="13"/>
    </row>
    <row r="23" spans="1:16" x14ac:dyDescent="0.25">
      <c r="A23" s="12">
        <v>17</v>
      </c>
      <c r="B23" s="6" t="s">
        <v>94</v>
      </c>
      <c r="C23" s="7">
        <v>2006</v>
      </c>
      <c r="D23" s="2" t="s">
        <v>51</v>
      </c>
      <c r="E23" s="2">
        <v>241</v>
      </c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>
        <v>22</v>
      </c>
      <c r="I23" s="2">
        <f>LOOKUP(H23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70</v>
      </c>
      <c r="J23" s="5">
        <v>9.25</v>
      </c>
      <c r="K23" s="2">
        <f>LOOKUP(J23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23" s="2">
        <f t="shared" si="0"/>
        <v>78</v>
      </c>
      <c r="M23" s="2">
        <v>17</v>
      </c>
      <c r="N23" s="17"/>
      <c r="O23" s="18"/>
      <c r="P23" s="13"/>
    </row>
    <row r="24" spans="1:16" x14ac:dyDescent="0.25">
      <c r="A24" s="2">
        <v>18</v>
      </c>
      <c r="B24" s="6" t="s">
        <v>71</v>
      </c>
      <c r="C24" s="7">
        <v>2005</v>
      </c>
      <c r="D24" s="2" t="s">
        <v>15</v>
      </c>
      <c r="E24" s="2">
        <v>37</v>
      </c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>
        <v>20</v>
      </c>
      <c r="I24" s="2">
        <f>LOOKUP(H24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66</v>
      </c>
      <c r="J24" s="5">
        <v>9.0299999999999994</v>
      </c>
      <c r="K24" s="2">
        <f>LOOKUP(J24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L24" s="2">
        <f t="shared" si="0"/>
        <v>76</v>
      </c>
      <c r="M24" s="2">
        <v>18</v>
      </c>
      <c r="N24" s="17"/>
      <c r="O24" s="18"/>
      <c r="P24" s="13"/>
    </row>
    <row r="25" spans="1:16" x14ac:dyDescent="0.25">
      <c r="A25" s="2">
        <v>19</v>
      </c>
      <c r="B25" s="6" t="s">
        <v>83</v>
      </c>
      <c r="C25" s="7">
        <v>2005</v>
      </c>
      <c r="D25" s="2" t="s">
        <v>30</v>
      </c>
      <c r="E25" s="2">
        <v>53</v>
      </c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>
        <v>19</v>
      </c>
      <c r="I25" s="2">
        <f>LOOKUP(H25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64</v>
      </c>
      <c r="J25" s="5">
        <v>9.0399999999999991</v>
      </c>
      <c r="K25" s="2">
        <f>LOOKUP(J25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L25" s="2">
        <f t="shared" si="0"/>
        <v>74</v>
      </c>
      <c r="M25" s="2">
        <v>19</v>
      </c>
      <c r="N25" s="17"/>
      <c r="O25" s="18"/>
      <c r="P25" s="13"/>
    </row>
    <row r="26" spans="1:16" x14ac:dyDescent="0.25">
      <c r="A26" s="13">
        <v>20</v>
      </c>
      <c r="B26" s="6" t="s">
        <v>77</v>
      </c>
      <c r="C26" s="7">
        <v>2005</v>
      </c>
      <c r="D26" s="2" t="s">
        <v>25</v>
      </c>
      <c r="E26" s="2">
        <v>46</v>
      </c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>
        <v>10</v>
      </c>
      <c r="I26" s="2">
        <f>LOOKUP(H26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46</v>
      </c>
      <c r="J26" s="5">
        <v>7.37</v>
      </c>
      <c r="K26" s="2">
        <f>LOOKUP(J26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26" s="2">
        <f t="shared" si="0"/>
        <v>72</v>
      </c>
      <c r="M26" s="2">
        <v>20</v>
      </c>
      <c r="N26" s="17"/>
      <c r="O26" s="18"/>
      <c r="P26" s="13"/>
    </row>
    <row r="27" spans="1:16" x14ac:dyDescent="0.25">
      <c r="A27" s="15">
        <v>21</v>
      </c>
      <c r="B27" s="6" t="s">
        <v>91</v>
      </c>
      <c r="C27" s="7">
        <v>2005</v>
      </c>
      <c r="D27" s="2" t="s">
        <v>32</v>
      </c>
      <c r="E27" s="2">
        <v>61</v>
      </c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>
        <v>20</v>
      </c>
      <c r="I27" s="2">
        <f>LOOKUP(H27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66</v>
      </c>
      <c r="J27" s="5">
        <v>10.51</v>
      </c>
      <c r="K27" s="2">
        <f>LOOKUP(J27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27" s="2">
        <f t="shared" si="0"/>
        <v>70</v>
      </c>
      <c r="M27" s="2">
        <v>21</v>
      </c>
      <c r="N27" s="17"/>
      <c r="O27" s="18"/>
      <c r="P27" s="13"/>
    </row>
    <row r="28" spans="1:16" x14ac:dyDescent="0.25">
      <c r="A28" s="13">
        <v>22</v>
      </c>
      <c r="B28" s="3" t="s">
        <v>79</v>
      </c>
      <c r="C28" s="4">
        <v>2006</v>
      </c>
      <c r="D28" s="10" t="s">
        <v>25</v>
      </c>
      <c r="E28" s="10">
        <v>48</v>
      </c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8" s="2">
        <v>17</v>
      </c>
      <c r="I28" s="2">
        <f>LOOKUP(H28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60</v>
      </c>
      <c r="J28" s="5">
        <v>9.31</v>
      </c>
      <c r="K28" s="2">
        <f>LOOKUP(J28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28" s="2">
        <f t="shared" si="0"/>
        <v>68</v>
      </c>
      <c r="M28" s="2">
        <v>22</v>
      </c>
      <c r="N28" s="17"/>
      <c r="O28" s="18"/>
      <c r="P28" s="13"/>
    </row>
    <row r="29" spans="1:16" x14ac:dyDescent="0.25">
      <c r="A29" s="15">
        <v>23</v>
      </c>
      <c r="B29" s="6" t="s">
        <v>90</v>
      </c>
      <c r="C29" s="7">
        <v>2006</v>
      </c>
      <c r="D29" s="2" t="s">
        <v>32</v>
      </c>
      <c r="E29" s="2">
        <v>60</v>
      </c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9" s="2">
        <v>12</v>
      </c>
      <c r="I29" s="2">
        <f>LOOKUP(H29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J29" s="5">
        <v>9.18</v>
      </c>
      <c r="K29" s="2">
        <f>LOOKUP(J29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29" s="2">
        <f t="shared" si="0"/>
        <v>59</v>
      </c>
      <c r="M29" s="2">
        <v>23</v>
      </c>
      <c r="N29" s="17"/>
      <c r="O29" s="18"/>
      <c r="P29" s="13"/>
    </row>
    <row r="30" spans="1:16" x14ac:dyDescent="0.25">
      <c r="A30" s="13">
        <v>24</v>
      </c>
      <c r="B30" s="3" t="s">
        <v>84</v>
      </c>
      <c r="C30" s="4">
        <v>2005</v>
      </c>
      <c r="D30" s="10" t="s">
        <v>30</v>
      </c>
      <c r="E30" s="10">
        <v>54</v>
      </c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0" s="2">
        <v>13</v>
      </c>
      <c r="I30" s="2">
        <f>LOOKUP(H30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52</v>
      </c>
      <c r="J30" s="5">
        <v>10.32</v>
      </c>
      <c r="K30" s="2">
        <f>LOOKUP(J30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30" s="2">
        <f t="shared" si="0"/>
        <v>57</v>
      </c>
      <c r="M30" s="16">
        <v>24</v>
      </c>
      <c r="N30" s="17"/>
      <c r="O30" s="18"/>
      <c r="P30" s="13"/>
    </row>
  </sheetData>
  <autoFilter ref="L4:L26"/>
  <sortState ref="A4:L28">
    <sortCondition descending="1" ref="L4:L28"/>
  </sortState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"/>
  <sheetViews>
    <sheetView workbookViewId="0">
      <selection activeCell="L27" sqref="L27"/>
    </sheetView>
  </sheetViews>
  <sheetFormatPr defaultRowHeight="15" x14ac:dyDescent="0.25"/>
  <cols>
    <col min="1" max="1" width="4.42578125" customWidth="1"/>
    <col min="2" max="2" width="23.140625" customWidth="1"/>
    <col min="5" max="5" width="8.140625" customWidth="1"/>
    <col min="14" max="14" width="30.42578125" customWidth="1"/>
    <col min="15" max="15" width="9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213</v>
      </c>
      <c r="I3" s="24"/>
      <c r="J3" s="24"/>
      <c r="K3" s="24"/>
      <c r="L3" s="24"/>
      <c r="M3" s="25"/>
    </row>
    <row r="4" spans="1:16" ht="15" customHeight="1" x14ac:dyDescent="0.25">
      <c r="A4" s="42" t="s">
        <v>0</v>
      </c>
      <c r="B4" s="42" t="s">
        <v>1</v>
      </c>
      <c r="C4" s="42" t="s">
        <v>13</v>
      </c>
      <c r="D4" s="42" t="s">
        <v>2</v>
      </c>
      <c r="E4" s="42" t="s">
        <v>14</v>
      </c>
      <c r="F4" s="42" t="s">
        <v>3</v>
      </c>
      <c r="G4" s="42"/>
      <c r="H4" s="42"/>
      <c r="I4" s="42"/>
      <c r="J4" s="42"/>
      <c r="K4" s="42"/>
      <c r="L4" s="42" t="s">
        <v>4</v>
      </c>
      <c r="M4" s="42" t="s">
        <v>0</v>
      </c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42" t="s">
        <v>5</v>
      </c>
      <c r="G5" s="42"/>
      <c r="H5" s="42" t="s">
        <v>6</v>
      </c>
      <c r="I5" s="42"/>
      <c r="J5" s="42" t="s">
        <v>7</v>
      </c>
      <c r="K5" s="42"/>
      <c r="L5" s="42"/>
      <c r="M5" s="42"/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2"/>
      <c r="M6" s="42"/>
      <c r="N6" s="41"/>
      <c r="O6" s="41"/>
      <c r="P6" s="41"/>
    </row>
    <row r="7" spans="1:16" x14ac:dyDescent="0.25">
      <c r="A7" s="2">
        <v>1</v>
      </c>
      <c r="B7" s="6" t="s">
        <v>18</v>
      </c>
      <c r="C7" s="7">
        <v>2006</v>
      </c>
      <c r="D7" s="2" t="s">
        <v>19</v>
      </c>
      <c r="E7" s="2">
        <v>69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7" s="2">
        <v>13</v>
      </c>
      <c r="I7" s="2">
        <f>LOOKUP(H7,{0,1,2,3,4,5,6,7,8,9,10,11,12,13,14,15,16,17,18,19,20,21,22,23,24,25,26},{0,10,18,26,32,37,42,47,52,56,60,64,68,71,74,77,80,82,84,86,88,90,92,94,96,98,100})</f>
        <v>71</v>
      </c>
      <c r="J7" s="5">
        <v>5</v>
      </c>
      <c r="K7" s="2">
        <f>LOOKUP(J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70</v>
      </c>
      <c r="L7" s="2">
        <f t="shared" ref="L7:L22" si="0">SUM(G7,I7,K7)</f>
        <v>141</v>
      </c>
      <c r="M7" s="2">
        <v>1</v>
      </c>
      <c r="N7" s="17"/>
      <c r="O7" s="18"/>
      <c r="P7" s="18"/>
    </row>
    <row r="8" spans="1:16" x14ac:dyDescent="0.25">
      <c r="A8" s="2">
        <v>2</v>
      </c>
      <c r="B8" s="6" t="s">
        <v>40</v>
      </c>
      <c r="C8" s="7">
        <v>2005</v>
      </c>
      <c r="D8" s="2" t="s">
        <v>28</v>
      </c>
      <c r="E8" s="2">
        <v>238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8" s="2">
        <v>7</v>
      </c>
      <c r="I8" s="2">
        <f>LOOKUP(H8,{0,1,2,3,4,5,6,7,8,9,10,11,12,13,14,15,16,17,18,19,20,21,22,23,24,25,26},{0,10,18,26,32,37,42,47,52,56,60,64,68,71,74,77,80,82,84,86,88,90,92,94,96,98,100})</f>
        <v>47</v>
      </c>
      <c r="J8" s="5">
        <v>5.2</v>
      </c>
      <c r="K8" s="2">
        <f>LOOKUP(J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L8" s="2">
        <f t="shared" si="0"/>
        <v>111</v>
      </c>
      <c r="M8" s="2">
        <v>2</v>
      </c>
      <c r="N8" s="17"/>
      <c r="O8" s="18"/>
      <c r="P8" s="13"/>
    </row>
    <row r="9" spans="1:16" x14ac:dyDescent="0.25">
      <c r="A9" s="2">
        <v>3</v>
      </c>
      <c r="B9" s="6" t="s">
        <v>20</v>
      </c>
      <c r="C9" s="7">
        <v>2006</v>
      </c>
      <c r="D9" s="2" t="s">
        <v>19</v>
      </c>
      <c r="E9" s="2">
        <v>70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9" s="2">
        <v>6</v>
      </c>
      <c r="I9" s="2">
        <f>LOOKUP(H9,{0,1,2,3,4,5,6,7,8,9,10,11,12,13,14,15,16,17,18,19,20,21,22,23,24,25,26},{0,10,18,26,32,37,42,47,52,56,60,64,68,71,74,77,80,82,84,86,88,90,92,94,96,98,100})</f>
        <v>42</v>
      </c>
      <c r="J9" s="5">
        <v>5.08</v>
      </c>
      <c r="K9" s="2">
        <f>LOOKUP(J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9" s="2">
        <f t="shared" si="0"/>
        <v>110</v>
      </c>
      <c r="M9" s="2">
        <v>3</v>
      </c>
      <c r="N9" s="17"/>
      <c r="O9" s="18"/>
      <c r="P9" s="13"/>
    </row>
    <row r="10" spans="1:16" x14ac:dyDescent="0.25">
      <c r="A10" s="2">
        <v>4</v>
      </c>
      <c r="B10" s="6" t="s">
        <v>36</v>
      </c>
      <c r="C10" s="7">
        <v>2006</v>
      </c>
      <c r="D10" s="2" t="s">
        <v>37</v>
      </c>
      <c r="E10" s="2">
        <v>229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0" s="2">
        <v>16</v>
      </c>
      <c r="I10" s="2">
        <f>LOOKUP(H10,{0,1,2,3,4,5,6,7,8,9,10,11,12,13,14,15,16,17,18,19,20,21,22,23,24,25,26},{0,10,18,26,32,37,42,47,52,56,60,64,68,71,74,77,80,82,84,86,88,90,92,94,96,98,100})</f>
        <v>80</v>
      </c>
      <c r="J10" s="5">
        <v>7.35</v>
      </c>
      <c r="K10" s="2">
        <f>LOOKUP(J10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19</v>
      </c>
      <c r="L10" s="2">
        <f t="shared" si="0"/>
        <v>99</v>
      </c>
      <c r="M10" s="2">
        <v>4</v>
      </c>
      <c r="N10" s="17"/>
      <c r="O10" s="18"/>
      <c r="P10" s="13"/>
    </row>
    <row r="11" spans="1:16" x14ac:dyDescent="0.25">
      <c r="A11" s="2">
        <v>5</v>
      </c>
      <c r="B11" s="6" t="s">
        <v>17</v>
      </c>
      <c r="C11" s="7">
        <v>2005</v>
      </c>
      <c r="D11" s="2" t="s">
        <v>15</v>
      </c>
      <c r="E11" s="2">
        <v>65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1" s="2">
        <v>6</v>
      </c>
      <c r="I11" s="2">
        <f>LOOKUP(H11,{0,1,2,3,4,5,6,7,8,9,10,11,12,13,14,15,16,17,18,19,20,21,22,23,24,25,26},{0,10,18,26,32,37,42,47,52,56,60,64,68,71,74,77,80,82,84,86,88,90,92,94,96,98,100})</f>
        <v>42</v>
      </c>
      <c r="J11" s="5">
        <v>6.34</v>
      </c>
      <c r="K11" s="2">
        <f>LOOKUP(J11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L11" s="2">
        <f t="shared" si="0"/>
        <v>81</v>
      </c>
      <c r="M11" s="2">
        <v>5</v>
      </c>
      <c r="N11" s="17"/>
      <c r="O11" s="18"/>
      <c r="P11" s="13"/>
    </row>
    <row r="12" spans="1:16" x14ac:dyDescent="0.25">
      <c r="A12" s="2">
        <v>6</v>
      </c>
      <c r="B12" s="6" t="s">
        <v>38</v>
      </c>
      <c r="C12" s="7">
        <v>2005</v>
      </c>
      <c r="D12" s="2" t="s">
        <v>39</v>
      </c>
      <c r="E12" s="2">
        <v>234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2" s="2">
        <v>3</v>
      </c>
      <c r="I12" s="2">
        <f>LOOKUP(H12,{0,1,2,3,4,5,6,7,8,9,10,11,12,13,14,15,16,17,18,19,20,21,22,23,24,25,26},{0,10,18,26,32,37,42,47,52,56,60,64,68,71,74,77,80,82,84,86,88,90,92,94,96,98,100})</f>
        <v>26</v>
      </c>
      <c r="J12" s="5">
        <v>6</v>
      </c>
      <c r="K12" s="2">
        <f>LOOKUP(J12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50</v>
      </c>
      <c r="L12" s="2">
        <f t="shared" si="0"/>
        <v>76</v>
      </c>
      <c r="M12" s="2" t="s">
        <v>220</v>
      </c>
      <c r="N12" s="17"/>
      <c r="O12" s="18"/>
      <c r="P12" s="13"/>
    </row>
    <row r="13" spans="1:16" x14ac:dyDescent="0.25">
      <c r="A13" s="2">
        <v>7</v>
      </c>
      <c r="B13" s="6" t="s">
        <v>16</v>
      </c>
      <c r="C13" s="7">
        <v>2005</v>
      </c>
      <c r="D13" s="2" t="s">
        <v>15</v>
      </c>
      <c r="E13" s="2">
        <v>64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3" s="2">
        <v>6</v>
      </c>
      <c r="I13" s="2">
        <f>LOOKUP(H13,{0,1,2,3,4,5,6,7,8,9,10,11,12,13,14,15,16,17,18,19,20,21,22,23,24,25,26},{0,10,18,26,32,37,42,47,52,56,60,64,68,71,74,77,80,82,84,86,88,90,92,94,96,98,100})</f>
        <v>42</v>
      </c>
      <c r="J13" s="5">
        <v>6.55</v>
      </c>
      <c r="K13" s="2">
        <f>LOOKUP(J13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32</v>
      </c>
      <c r="L13" s="2">
        <f t="shared" si="0"/>
        <v>74</v>
      </c>
      <c r="M13" s="2">
        <v>6</v>
      </c>
      <c r="N13" s="17"/>
      <c r="O13" s="18"/>
      <c r="P13" s="13"/>
    </row>
    <row r="14" spans="1:16" x14ac:dyDescent="0.25">
      <c r="A14" s="2">
        <v>8</v>
      </c>
      <c r="B14" s="6" t="s">
        <v>33</v>
      </c>
      <c r="C14" s="7">
        <v>2005</v>
      </c>
      <c r="D14" s="2" t="s">
        <v>32</v>
      </c>
      <c r="E14" s="2">
        <v>83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4" s="2">
        <v>10</v>
      </c>
      <c r="I14" s="2">
        <f>LOOKUP(H14,{0,1,2,3,4,5,6,7,8,9,10,11,12,13,14,15,16,17,18,19,20,21,22,23,24,25,26},{0,10,18,26,32,37,42,47,52,56,60,64,68,71,74,77,80,82,84,86,88,90,92,94,96,98,100})</f>
        <v>60</v>
      </c>
      <c r="J14" s="5">
        <v>8.0399999999999991</v>
      </c>
      <c r="K14" s="2">
        <f>LOOKUP(J14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13</v>
      </c>
      <c r="L14" s="2">
        <f t="shared" si="0"/>
        <v>73</v>
      </c>
      <c r="M14" s="2">
        <v>7</v>
      </c>
      <c r="N14" s="17"/>
      <c r="O14" s="18"/>
      <c r="P14" s="13"/>
    </row>
    <row r="15" spans="1:16" x14ac:dyDescent="0.25">
      <c r="A15" s="2">
        <v>9</v>
      </c>
      <c r="B15" s="6" t="s">
        <v>22</v>
      </c>
      <c r="C15" s="7">
        <v>2006</v>
      </c>
      <c r="D15" s="2" t="s">
        <v>23</v>
      </c>
      <c r="E15" s="2">
        <v>73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5" s="2">
        <v>10</v>
      </c>
      <c r="I15" s="2">
        <f>LOOKUP(H15,{0,1,2,3,4,5,6,7,8,9,10,11,12,13,14,15,16,17,18,19,20,21,22,23,24,25,26},{0,10,18,26,32,37,42,47,52,56,60,64,68,71,74,77,80,82,84,86,88,90,92,94,96,98,100})</f>
        <v>60</v>
      </c>
      <c r="J15" s="5">
        <v>8.19</v>
      </c>
      <c r="K15" s="2">
        <f>LOOKUP(J15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11</v>
      </c>
      <c r="L15" s="2">
        <f t="shared" si="0"/>
        <v>71</v>
      </c>
      <c r="M15" s="2">
        <v>8</v>
      </c>
      <c r="N15" s="17"/>
      <c r="O15" s="18"/>
      <c r="P15" s="13"/>
    </row>
    <row r="16" spans="1:16" x14ac:dyDescent="0.25">
      <c r="A16" s="2">
        <v>10</v>
      </c>
      <c r="B16" s="3" t="s">
        <v>27</v>
      </c>
      <c r="C16" s="4">
        <v>2005</v>
      </c>
      <c r="D16" s="10" t="s">
        <v>28</v>
      </c>
      <c r="E16" s="10">
        <v>77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6" s="2">
        <v>2</v>
      </c>
      <c r="I16" s="2">
        <f>LOOKUP(H16,{0,1,2,3,4,5,6,7,8,9,10,11,12,13,14,15,16,17,18,19,20,21,22,23,24,25,26},{0,10,18,26,32,37,42,47,52,56,60,64,68,71,74,77,80,82,84,86,88,90,92,94,96,98,100})</f>
        <v>18</v>
      </c>
      <c r="J16" s="5">
        <v>6.05</v>
      </c>
      <c r="K16" s="2">
        <f>LOOKUP(J16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49</v>
      </c>
      <c r="L16" s="2">
        <f t="shared" si="0"/>
        <v>67</v>
      </c>
      <c r="M16" s="2">
        <v>9</v>
      </c>
      <c r="N16" s="17"/>
      <c r="O16" s="18"/>
      <c r="P16" s="13"/>
    </row>
    <row r="17" spans="1:16" x14ac:dyDescent="0.25">
      <c r="A17" s="2">
        <v>11</v>
      </c>
      <c r="B17" s="6" t="s">
        <v>31</v>
      </c>
      <c r="C17" s="7">
        <v>2005</v>
      </c>
      <c r="D17" s="2" t="s">
        <v>32</v>
      </c>
      <c r="E17" s="2">
        <v>82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7" s="2">
        <v>4</v>
      </c>
      <c r="I17" s="2">
        <f>LOOKUP(H17,{0,1,2,3,4,5,6,7,8,9,10,11,12,13,14,15,16,17,18,19,20,21,22,23,24,25,26},{0,10,18,26,32,37,42,47,52,56,60,64,68,71,74,77,80,82,84,86,88,90,92,94,96,98,100})</f>
        <v>32</v>
      </c>
      <c r="J17" s="5">
        <v>6.5</v>
      </c>
      <c r="K17" s="2">
        <f>LOOKUP(J17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34</v>
      </c>
      <c r="L17" s="2">
        <f t="shared" si="0"/>
        <v>66</v>
      </c>
      <c r="M17" s="2">
        <v>10</v>
      </c>
      <c r="N17" s="17"/>
      <c r="O17" s="18"/>
      <c r="P17" s="13"/>
    </row>
    <row r="18" spans="1:16" x14ac:dyDescent="0.25">
      <c r="A18" s="2">
        <v>12</v>
      </c>
      <c r="B18" s="6" t="s">
        <v>21</v>
      </c>
      <c r="C18" s="7">
        <v>2005</v>
      </c>
      <c r="D18" s="2" t="s">
        <v>19</v>
      </c>
      <c r="E18" s="2">
        <v>162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8" s="2">
        <v>7</v>
      </c>
      <c r="I18" s="2">
        <f>LOOKUP(H18,{0,1,2,3,4,5,6,7,8,9,10,11,12,13,14,15,16,17,18,19,20,21,22,23,24,25,26},{0,10,18,26,32,37,42,47,52,56,60,64,68,71,74,77,80,82,84,86,88,90,92,94,96,98,100})</f>
        <v>47</v>
      </c>
      <c r="J18" s="5">
        <v>10.36</v>
      </c>
      <c r="K18" s="2">
        <f>LOOKUP(J18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8" s="2">
        <f t="shared" si="0"/>
        <v>48</v>
      </c>
      <c r="M18" s="2">
        <v>11</v>
      </c>
      <c r="N18" s="17"/>
      <c r="O18" s="18"/>
      <c r="P18" s="18"/>
    </row>
    <row r="19" spans="1:16" x14ac:dyDescent="0.25">
      <c r="A19" s="2">
        <v>13</v>
      </c>
      <c r="B19" s="6" t="s">
        <v>29</v>
      </c>
      <c r="C19" s="7">
        <v>2005</v>
      </c>
      <c r="D19" s="2" t="s">
        <v>30</v>
      </c>
      <c r="E19" s="2">
        <v>84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9" s="2">
        <v>4</v>
      </c>
      <c r="I19" s="2">
        <f>LOOKUP(H19,{0,1,2,3,4,5,6,7,8,9,10,11,12,13,14,15,16,17,18,19,20,21,22,23,24,25,26},{0,10,18,26,32,37,42,47,52,56,60,64,68,71,74,77,80,82,84,86,88,90,92,94,96,98,100})</f>
        <v>32</v>
      </c>
      <c r="J19" s="5">
        <v>8.39</v>
      </c>
      <c r="K19" s="2">
        <f>LOOKUP(J19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19" s="2">
        <f t="shared" si="0"/>
        <v>41</v>
      </c>
      <c r="M19" s="2">
        <v>12</v>
      </c>
      <c r="N19" s="17"/>
      <c r="O19" s="18"/>
      <c r="P19" s="13"/>
    </row>
    <row r="20" spans="1:16" x14ac:dyDescent="0.25">
      <c r="A20" s="2">
        <v>14</v>
      </c>
      <c r="B20" s="6" t="s">
        <v>24</v>
      </c>
      <c r="C20" s="7">
        <v>2005</v>
      </c>
      <c r="D20" s="2" t="s">
        <v>23</v>
      </c>
      <c r="E20" s="2">
        <v>74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0" s="2">
        <v>5</v>
      </c>
      <c r="I20" s="2">
        <f>LOOKUP(H20,{0,1,2,3,4,5,6,7,8,9,10,11,12,13,14,15,16,17,18,19,20,21,22,23,24,25,26},{0,10,18,26,32,37,42,47,52,56,60,64,68,71,74,77,80,82,84,86,88,90,92,94,96,98,100})</f>
        <v>37</v>
      </c>
      <c r="J20" s="5">
        <v>10.4</v>
      </c>
      <c r="K20" s="2">
        <f>LOOKUP(J20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0" s="2">
        <f t="shared" si="0"/>
        <v>38</v>
      </c>
      <c r="M20" s="2">
        <v>13</v>
      </c>
      <c r="N20" s="17"/>
      <c r="O20" s="18"/>
      <c r="P20" s="13"/>
    </row>
    <row r="21" spans="1:16" x14ac:dyDescent="0.25">
      <c r="A21" s="2">
        <v>15</v>
      </c>
      <c r="B21" s="6" t="s">
        <v>26</v>
      </c>
      <c r="C21" s="7">
        <v>2006</v>
      </c>
      <c r="D21" s="2" t="s">
        <v>25</v>
      </c>
      <c r="E21" s="2">
        <v>76</v>
      </c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1" s="2">
        <v>0</v>
      </c>
      <c r="I21" s="2">
        <f>LOOKUP(H21,{0,1,2,3,4,5,6,7,8,9,10,11,12,13,14,15,16,17,18,19,20,21,22,23,24,25,26},{0,10,18,26,32,37,42,47,52,56,60,64,68,71,74,77,80,82,84,86,88,90,92,94,96,98,100})</f>
        <v>0</v>
      </c>
      <c r="J21" s="5">
        <v>7.52</v>
      </c>
      <c r="K21" s="2">
        <f>LOOKUP(J21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16</v>
      </c>
      <c r="L21" s="2">
        <f t="shared" si="0"/>
        <v>16</v>
      </c>
      <c r="M21" s="2">
        <v>14</v>
      </c>
      <c r="N21" s="17"/>
      <c r="O21" s="18"/>
      <c r="P21" s="13"/>
    </row>
    <row r="22" spans="1:16" x14ac:dyDescent="0.25">
      <c r="A22" s="2">
        <v>16</v>
      </c>
      <c r="B22" s="6" t="s">
        <v>34</v>
      </c>
      <c r="C22" s="7">
        <v>2005</v>
      </c>
      <c r="D22" s="2" t="s">
        <v>35</v>
      </c>
      <c r="E22" s="2">
        <v>209</v>
      </c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2" s="2">
        <v>0</v>
      </c>
      <c r="I22" s="2">
        <f>LOOKUP(H22,{0,1,2,3,4,5,6,7,8,9,10,11,12,13,14,15,16,17,18,19,20,21,22,23,24,25,26},{0,10,18,26,32,37,42,47,52,56,60,64,68,71,74,77,80,82,84,86,88,90,92,94,96,98,100})</f>
        <v>0</v>
      </c>
      <c r="J22" s="5">
        <v>9.35</v>
      </c>
      <c r="K22" s="2">
        <f>LOOKUP(J22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2" s="2">
        <f t="shared" si="0"/>
        <v>3</v>
      </c>
      <c r="M22" s="2">
        <v>15</v>
      </c>
      <c r="N22" s="17"/>
      <c r="O22" s="18"/>
      <c r="P22" s="13"/>
    </row>
  </sheetData>
  <autoFilter ref="L4:L22"/>
  <sortState ref="A4:L19">
    <sortCondition descending="1" ref="L4:L19"/>
  </sortState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6"/>
  <sheetViews>
    <sheetView topLeftCell="A7" workbookViewId="0">
      <selection activeCell="N34" sqref="N34"/>
    </sheetView>
  </sheetViews>
  <sheetFormatPr defaultRowHeight="15" x14ac:dyDescent="0.25"/>
  <cols>
    <col min="1" max="1" width="4.42578125" customWidth="1"/>
    <col min="2" max="2" width="24.5703125" customWidth="1"/>
    <col min="5" max="5" width="8.7109375" customWidth="1"/>
    <col min="13" max="13" width="5.85546875" customWidth="1"/>
    <col min="14" max="14" width="29.85546875" customWidth="1"/>
    <col min="15" max="15" width="7.5703125" customWidth="1"/>
  </cols>
  <sheetData>
    <row r="3" spans="1:16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6" x14ac:dyDescent="0.25">
      <c r="A5" s="16"/>
      <c r="B5" s="39"/>
      <c r="C5" s="39" t="s">
        <v>205</v>
      </c>
      <c r="D5" s="39"/>
      <c r="E5" s="39"/>
      <c r="F5" s="39"/>
      <c r="G5" s="27"/>
      <c r="H5" s="27"/>
      <c r="I5" s="27"/>
      <c r="J5" s="27"/>
      <c r="K5" s="27"/>
      <c r="L5" s="27"/>
      <c r="M5" s="28"/>
    </row>
    <row r="6" spans="1:16" x14ac:dyDescent="0.25">
      <c r="A6" s="29"/>
      <c r="B6" s="26"/>
      <c r="C6" s="26"/>
      <c r="D6" s="26" t="s">
        <v>206</v>
      </c>
      <c r="E6" s="26"/>
      <c r="F6" s="26"/>
      <c r="G6" s="26" t="s">
        <v>214</v>
      </c>
      <c r="H6" s="26"/>
      <c r="I6" s="26"/>
      <c r="J6" s="26"/>
      <c r="K6" s="26"/>
      <c r="L6" s="26"/>
      <c r="M6" s="30"/>
    </row>
    <row r="7" spans="1:16" x14ac:dyDescent="0.25">
      <c r="A7" s="29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30"/>
    </row>
    <row r="8" spans="1:16" ht="15" customHeight="1" x14ac:dyDescent="0.25">
      <c r="A8" s="42" t="s">
        <v>0</v>
      </c>
      <c r="B8" s="42" t="s">
        <v>1</v>
      </c>
      <c r="C8" s="42" t="s">
        <v>13</v>
      </c>
      <c r="D8" s="42" t="s">
        <v>2</v>
      </c>
      <c r="E8" s="42" t="s">
        <v>14</v>
      </c>
      <c r="F8" s="42" t="s">
        <v>3</v>
      </c>
      <c r="G8" s="42"/>
      <c r="H8" s="42"/>
      <c r="I8" s="42"/>
      <c r="J8" s="42"/>
      <c r="K8" s="42"/>
      <c r="L8" s="42" t="s">
        <v>4</v>
      </c>
      <c r="M8" s="42" t="s">
        <v>0</v>
      </c>
      <c r="N8" s="41"/>
      <c r="O8" s="41"/>
      <c r="P8" s="41"/>
    </row>
    <row r="9" spans="1:16" x14ac:dyDescent="0.25">
      <c r="A9" s="42"/>
      <c r="B9" s="42"/>
      <c r="C9" s="42"/>
      <c r="D9" s="42"/>
      <c r="E9" s="42"/>
      <c r="F9" s="42" t="s">
        <v>5</v>
      </c>
      <c r="G9" s="42"/>
      <c r="H9" s="42" t="s">
        <v>6</v>
      </c>
      <c r="I9" s="42"/>
      <c r="J9" s="42" t="s">
        <v>10</v>
      </c>
      <c r="K9" s="42"/>
      <c r="L9" s="42"/>
      <c r="M9" s="42"/>
      <c r="N9" s="41"/>
      <c r="O9" s="41"/>
      <c r="P9" s="41"/>
    </row>
    <row r="10" spans="1:16" x14ac:dyDescent="0.25">
      <c r="A10" s="42"/>
      <c r="B10" s="42"/>
      <c r="C10" s="42"/>
      <c r="D10" s="42"/>
      <c r="E10" s="42"/>
      <c r="F10" s="1" t="s">
        <v>8</v>
      </c>
      <c r="G10" s="1" t="s">
        <v>9</v>
      </c>
      <c r="H10" s="1" t="s">
        <v>8</v>
      </c>
      <c r="I10" s="1" t="s">
        <v>9</v>
      </c>
      <c r="J10" s="1" t="s">
        <v>8</v>
      </c>
      <c r="K10" s="1" t="s">
        <v>9</v>
      </c>
      <c r="L10" s="42"/>
      <c r="M10" s="42"/>
      <c r="N10" s="41"/>
      <c r="O10" s="41"/>
      <c r="P10" s="41"/>
    </row>
    <row r="11" spans="1:16" x14ac:dyDescent="0.25">
      <c r="A11" s="2">
        <v>1</v>
      </c>
      <c r="B11" s="3" t="s">
        <v>95</v>
      </c>
      <c r="C11" s="4">
        <v>2002</v>
      </c>
      <c r="D11" s="8" t="s">
        <v>19</v>
      </c>
      <c r="E11" s="8">
        <v>89</v>
      </c>
      <c r="F11" s="2">
        <v>42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84</v>
      </c>
      <c r="H11" s="2">
        <v>42</v>
      </c>
      <c r="I11" s="2">
        <f>LOOKUP(H11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77</v>
      </c>
      <c r="J11" s="5">
        <v>5.53</v>
      </c>
      <c r="K11" s="2">
        <f>LOOKUP(J11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1" s="2">
        <f t="shared" ref="L11:L36" si="0">SUM(G11,I11,K11)</f>
        <v>261</v>
      </c>
      <c r="M11" s="2">
        <v>1</v>
      </c>
      <c r="N11" s="17"/>
      <c r="O11" s="18"/>
      <c r="P11" s="13"/>
    </row>
    <row r="12" spans="1:16" x14ac:dyDescent="0.25">
      <c r="A12" s="2">
        <v>2</v>
      </c>
      <c r="B12" s="3" t="s">
        <v>96</v>
      </c>
      <c r="C12" s="4">
        <v>2003</v>
      </c>
      <c r="D12" s="8" t="s">
        <v>19</v>
      </c>
      <c r="E12" s="8">
        <v>91</v>
      </c>
      <c r="F12" s="2">
        <v>40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80</v>
      </c>
      <c r="H12" s="2">
        <v>35</v>
      </c>
      <c r="I12" s="2">
        <f>LOOKUP(H12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70</v>
      </c>
      <c r="J12" s="5">
        <v>6.27</v>
      </c>
      <c r="K12" s="2">
        <f>LOOKUP(J12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2" s="2">
        <f t="shared" si="0"/>
        <v>250</v>
      </c>
      <c r="M12" s="2">
        <v>2</v>
      </c>
      <c r="N12" s="17"/>
      <c r="O12" s="18"/>
      <c r="P12" s="13"/>
    </row>
    <row r="13" spans="1:16" x14ac:dyDescent="0.25">
      <c r="A13" s="2">
        <v>3</v>
      </c>
      <c r="B13" s="3" t="s">
        <v>102</v>
      </c>
      <c r="C13" s="4">
        <v>2004</v>
      </c>
      <c r="D13" s="8" t="s">
        <v>25</v>
      </c>
      <c r="E13" s="8">
        <v>97</v>
      </c>
      <c r="F13" s="2">
        <v>28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56</v>
      </c>
      <c r="H13" s="2">
        <v>56</v>
      </c>
      <c r="I13" s="2">
        <f>LOOKUP(H13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88</v>
      </c>
      <c r="J13" s="5">
        <v>6.27</v>
      </c>
      <c r="K13" s="2">
        <f>LOOKUP(J13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3" s="2">
        <f t="shared" si="0"/>
        <v>244</v>
      </c>
      <c r="M13" s="2">
        <v>3</v>
      </c>
      <c r="N13" s="17"/>
      <c r="O13" s="18"/>
      <c r="P13" s="13"/>
    </row>
    <row r="14" spans="1:16" x14ac:dyDescent="0.25">
      <c r="A14" s="2">
        <v>4</v>
      </c>
      <c r="B14" s="3" t="s">
        <v>106</v>
      </c>
      <c r="C14" s="4">
        <v>2003</v>
      </c>
      <c r="D14" s="8" t="s">
        <v>28</v>
      </c>
      <c r="E14" s="8">
        <v>101</v>
      </c>
      <c r="F14" s="2">
        <v>28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56</v>
      </c>
      <c r="H14" s="2">
        <v>47</v>
      </c>
      <c r="I14" s="2">
        <f>LOOKUP(H14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82</v>
      </c>
      <c r="J14" s="5">
        <v>6.31</v>
      </c>
      <c r="K14" s="2">
        <f>LOOKUP(J14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4" s="2">
        <f t="shared" si="0"/>
        <v>238</v>
      </c>
      <c r="M14" s="2">
        <v>4</v>
      </c>
      <c r="N14" s="17"/>
      <c r="O14" s="18"/>
      <c r="P14" s="13"/>
    </row>
    <row r="15" spans="1:16" x14ac:dyDescent="0.25">
      <c r="A15" s="2">
        <v>5</v>
      </c>
      <c r="B15" s="3" t="s">
        <v>103</v>
      </c>
      <c r="C15" s="4">
        <v>2004</v>
      </c>
      <c r="D15" s="8" t="s">
        <v>25</v>
      </c>
      <c r="E15" s="8">
        <v>98</v>
      </c>
      <c r="F15" s="2">
        <v>28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56</v>
      </c>
      <c r="H15" s="2">
        <v>45</v>
      </c>
      <c r="I15" s="2">
        <f>LOOKUP(H15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80</v>
      </c>
      <c r="J15" s="5">
        <v>7</v>
      </c>
      <c r="K15" s="2">
        <f>LOOKUP(J15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95</v>
      </c>
      <c r="L15" s="2">
        <f t="shared" si="0"/>
        <v>231</v>
      </c>
      <c r="M15" s="2">
        <v>5</v>
      </c>
      <c r="N15" s="17"/>
      <c r="O15" s="18"/>
      <c r="P15" s="13"/>
    </row>
    <row r="16" spans="1:16" x14ac:dyDescent="0.25">
      <c r="A16" s="2">
        <v>6</v>
      </c>
      <c r="B16" s="3" t="s">
        <v>107</v>
      </c>
      <c r="C16" s="4">
        <v>2003</v>
      </c>
      <c r="D16" s="8" t="s">
        <v>28</v>
      </c>
      <c r="E16" s="8">
        <v>102</v>
      </c>
      <c r="F16" s="2">
        <v>26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52</v>
      </c>
      <c r="H16" s="2">
        <v>52</v>
      </c>
      <c r="I16" s="2">
        <f>LOOKUP(H16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86</v>
      </c>
      <c r="J16" s="5">
        <v>7.28</v>
      </c>
      <c r="K16" s="2">
        <f>LOOKUP(J16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91</v>
      </c>
      <c r="L16" s="2">
        <f t="shared" si="0"/>
        <v>229</v>
      </c>
      <c r="M16" s="2">
        <v>6</v>
      </c>
      <c r="N16" s="17"/>
      <c r="O16" s="18"/>
      <c r="P16" s="13"/>
    </row>
    <row r="17" spans="1:16" x14ac:dyDescent="0.25">
      <c r="A17" s="2">
        <v>7</v>
      </c>
      <c r="B17" s="3" t="s">
        <v>104</v>
      </c>
      <c r="C17" s="4">
        <v>2003</v>
      </c>
      <c r="D17" s="8" t="s">
        <v>25</v>
      </c>
      <c r="E17" s="8">
        <v>99</v>
      </c>
      <c r="F17" s="2">
        <v>28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56</v>
      </c>
      <c r="H17" s="2">
        <v>33</v>
      </c>
      <c r="I17" s="2">
        <f>LOOKUP(H17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68</v>
      </c>
      <c r="J17" s="5">
        <v>6.37</v>
      </c>
      <c r="K17" s="2">
        <f>LOOKUP(J17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99</v>
      </c>
      <c r="L17" s="2">
        <f t="shared" si="0"/>
        <v>223</v>
      </c>
      <c r="M17" s="2">
        <v>7</v>
      </c>
      <c r="N17" s="17"/>
      <c r="O17" s="18"/>
      <c r="P17" s="18"/>
    </row>
    <row r="18" spans="1:16" x14ac:dyDescent="0.25">
      <c r="A18" s="2">
        <v>8</v>
      </c>
      <c r="B18" s="3" t="s">
        <v>100</v>
      </c>
      <c r="C18" s="4">
        <v>2004</v>
      </c>
      <c r="D18" s="8" t="s">
        <v>25</v>
      </c>
      <c r="E18" s="8">
        <v>95</v>
      </c>
      <c r="F18" s="2">
        <v>23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46</v>
      </c>
      <c r="H18" s="2">
        <v>30</v>
      </c>
      <c r="I18" s="2">
        <f>LOOKUP(H18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65</v>
      </c>
      <c r="J18" s="5">
        <v>7.12</v>
      </c>
      <c r="K18" s="2">
        <f>LOOKUP(J18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93</v>
      </c>
      <c r="L18" s="2">
        <f t="shared" si="0"/>
        <v>204</v>
      </c>
      <c r="M18" s="2">
        <v>8</v>
      </c>
      <c r="N18" s="17"/>
      <c r="O18" s="18"/>
      <c r="P18" s="13"/>
    </row>
    <row r="19" spans="1:16" x14ac:dyDescent="0.25">
      <c r="A19" s="2">
        <v>9</v>
      </c>
      <c r="B19" s="3" t="s">
        <v>97</v>
      </c>
      <c r="C19" s="4">
        <v>2002</v>
      </c>
      <c r="D19" s="8" t="s">
        <v>23</v>
      </c>
      <c r="E19" s="8">
        <v>92</v>
      </c>
      <c r="F19" s="2">
        <v>26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52</v>
      </c>
      <c r="H19" s="2">
        <v>40</v>
      </c>
      <c r="I19" s="2">
        <f>LOOKUP(H19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75</v>
      </c>
      <c r="J19" s="5">
        <v>11.52</v>
      </c>
      <c r="K19" s="2">
        <f>LOOKUP(J19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L19" s="2">
        <f t="shared" si="0"/>
        <v>178</v>
      </c>
      <c r="M19" s="2">
        <v>9</v>
      </c>
      <c r="N19" s="17"/>
      <c r="O19" s="18"/>
      <c r="P19" s="13"/>
    </row>
    <row r="20" spans="1:16" x14ac:dyDescent="0.25">
      <c r="A20" s="2">
        <v>10</v>
      </c>
      <c r="B20" s="3" t="s">
        <v>118</v>
      </c>
      <c r="C20" s="4">
        <v>2004</v>
      </c>
      <c r="D20" s="8" t="s">
        <v>39</v>
      </c>
      <c r="E20" s="8">
        <v>236</v>
      </c>
      <c r="F20" s="2">
        <v>15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30</v>
      </c>
      <c r="H20" s="2">
        <v>26</v>
      </c>
      <c r="I20" s="2">
        <f>LOOKUP(H20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61</v>
      </c>
      <c r="J20" s="5">
        <v>8.35</v>
      </c>
      <c r="K20" s="2">
        <f>LOOKUP(J20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20" s="2">
        <f t="shared" si="0"/>
        <v>171</v>
      </c>
      <c r="M20" s="2" t="s">
        <v>220</v>
      </c>
      <c r="N20" s="17"/>
      <c r="O20" s="18"/>
      <c r="P20" s="13"/>
    </row>
    <row r="21" spans="1:16" x14ac:dyDescent="0.25">
      <c r="A21" s="2">
        <v>11</v>
      </c>
      <c r="B21" s="3" t="s">
        <v>116</v>
      </c>
      <c r="C21" s="4">
        <v>2002</v>
      </c>
      <c r="D21" s="8" t="s">
        <v>35</v>
      </c>
      <c r="E21" s="8">
        <v>216</v>
      </c>
      <c r="F21" s="2">
        <v>37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74</v>
      </c>
      <c r="H21" s="2">
        <v>23</v>
      </c>
      <c r="I21" s="2">
        <f>LOOKUP(H21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58</v>
      </c>
      <c r="J21" s="5">
        <v>13.47</v>
      </c>
      <c r="K21" s="2">
        <f>LOOKUP(J21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38</v>
      </c>
      <c r="L21" s="2">
        <f t="shared" si="0"/>
        <v>170</v>
      </c>
      <c r="M21" s="2">
        <v>10</v>
      </c>
      <c r="N21" s="17"/>
      <c r="O21" s="18"/>
      <c r="P21" s="13"/>
    </row>
    <row r="22" spans="1:16" x14ac:dyDescent="0.25">
      <c r="A22" s="2">
        <v>12</v>
      </c>
      <c r="B22" s="3" t="s">
        <v>112</v>
      </c>
      <c r="C22" s="4">
        <v>2004</v>
      </c>
      <c r="D22" s="8" t="s">
        <v>51</v>
      </c>
      <c r="E22" s="8">
        <v>107</v>
      </c>
      <c r="F22" s="2">
        <v>20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40</v>
      </c>
      <c r="H22" s="2">
        <v>31</v>
      </c>
      <c r="I22" s="2">
        <f>LOOKUP(H22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66</v>
      </c>
      <c r="J22" s="5">
        <v>10.38</v>
      </c>
      <c r="K22" s="2">
        <f>LOOKUP(J22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61</v>
      </c>
      <c r="L22" s="2">
        <f t="shared" si="0"/>
        <v>167</v>
      </c>
      <c r="M22" s="2">
        <v>11</v>
      </c>
      <c r="N22" s="17"/>
      <c r="O22" s="18"/>
      <c r="P22" s="13"/>
    </row>
    <row r="23" spans="1:16" x14ac:dyDescent="0.25">
      <c r="A23" s="2">
        <v>13</v>
      </c>
      <c r="B23" s="3" t="s">
        <v>101</v>
      </c>
      <c r="C23" s="4">
        <v>2004</v>
      </c>
      <c r="D23" s="8" t="s">
        <v>25</v>
      </c>
      <c r="E23" s="8">
        <v>96</v>
      </c>
      <c r="F23" s="2">
        <v>20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40</v>
      </c>
      <c r="H23" s="2">
        <v>26</v>
      </c>
      <c r="I23" s="2">
        <f>LOOKUP(H23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61</v>
      </c>
      <c r="J23" s="5">
        <v>10</v>
      </c>
      <c r="K23" s="2">
        <f>LOOKUP(J23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23" s="2">
        <f t="shared" si="0"/>
        <v>166</v>
      </c>
      <c r="M23" s="2">
        <v>12</v>
      </c>
      <c r="N23" s="17"/>
      <c r="O23" s="18"/>
      <c r="P23" s="13"/>
    </row>
    <row r="24" spans="1:16" x14ac:dyDescent="0.25">
      <c r="A24" s="2">
        <v>14</v>
      </c>
      <c r="B24" s="3" t="s">
        <v>119</v>
      </c>
      <c r="C24" s="4">
        <v>2004</v>
      </c>
      <c r="D24" s="8" t="s">
        <v>51</v>
      </c>
      <c r="E24" s="8">
        <v>240</v>
      </c>
      <c r="F24" s="2">
        <v>34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68</v>
      </c>
      <c r="H24" s="2">
        <v>32</v>
      </c>
      <c r="I24" s="2">
        <f>LOOKUP(H24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67</v>
      </c>
      <c r="J24" s="5">
        <v>14.59</v>
      </c>
      <c r="K24" s="2">
        <f>LOOKUP(J24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31</v>
      </c>
      <c r="L24" s="2">
        <f t="shared" si="0"/>
        <v>166</v>
      </c>
      <c r="M24" s="2">
        <v>12</v>
      </c>
      <c r="N24" s="17"/>
      <c r="O24" s="18"/>
      <c r="P24" s="13"/>
    </row>
    <row r="25" spans="1:16" x14ac:dyDescent="0.25">
      <c r="A25" s="2">
        <v>15</v>
      </c>
      <c r="B25" s="3" t="s">
        <v>105</v>
      </c>
      <c r="C25" s="4">
        <v>2002</v>
      </c>
      <c r="D25" s="8" t="s">
        <v>28</v>
      </c>
      <c r="E25" s="8">
        <v>100</v>
      </c>
      <c r="F25" s="2">
        <v>14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28</v>
      </c>
      <c r="H25" s="2">
        <v>25</v>
      </c>
      <c r="I25" s="2">
        <f>LOOKUP(H25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60</v>
      </c>
      <c r="J25" s="5">
        <v>9.1199999999999992</v>
      </c>
      <c r="K25" s="2">
        <f>LOOKUP(J25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73</v>
      </c>
      <c r="L25" s="2">
        <f t="shared" si="0"/>
        <v>161</v>
      </c>
      <c r="M25" s="2">
        <v>14</v>
      </c>
      <c r="N25" s="17"/>
      <c r="O25" s="18"/>
      <c r="P25" s="13"/>
    </row>
    <row r="26" spans="1:16" x14ac:dyDescent="0.25">
      <c r="A26" s="2">
        <v>16</v>
      </c>
      <c r="B26" s="3" t="s">
        <v>110</v>
      </c>
      <c r="C26" s="4">
        <v>2003</v>
      </c>
      <c r="D26" s="8" t="s">
        <v>30</v>
      </c>
      <c r="E26" s="8">
        <v>105</v>
      </c>
      <c r="F26" s="2">
        <v>37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74</v>
      </c>
      <c r="H26" s="2">
        <v>15</v>
      </c>
      <c r="I26" s="2">
        <f>LOOKUP(H26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50</v>
      </c>
      <c r="J26" s="5">
        <v>15.14</v>
      </c>
      <c r="K26" s="2">
        <f>LOOKUP(J26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29</v>
      </c>
      <c r="L26" s="2">
        <f t="shared" si="0"/>
        <v>153</v>
      </c>
      <c r="M26" s="2">
        <v>15</v>
      </c>
      <c r="N26" s="17"/>
      <c r="O26" s="18"/>
      <c r="P26" s="13"/>
    </row>
    <row r="27" spans="1:16" x14ac:dyDescent="0.25">
      <c r="A27" s="2">
        <v>17</v>
      </c>
      <c r="B27" s="3" t="s">
        <v>109</v>
      </c>
      <c r="C27" s="4">
        <v>2003</v>
      </c>
      <c r="D27" s="8" t="s">
        <v>30</v>
      </c>
      <c r="E27" s="8">
        <v>104</v>
      </c>
      <c r="F27" s="2">
        <v>19</v>
      </c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38</v>
      </c>
      <c r="H27" s="2">
        <v>20</v>
      </c>
      <c r="I27" s="2">
        <f>LOOKUP(H27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55</v>
      </c>
      <c r="J27" s="5">
        <v>10.55</v>
      </c>
      <c r="K27" s="2">
        <f>LOOKUP(J27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59</v>
      </c>
      <c r="L27" s="2">
        <f t="shared" si="0"/>
        <v>152</v>
      </c>
      <c r="M27" s="2">
        <v>16</v>
      </c>
      <c r="N27" s="17"/>
      <c r="O27" s="18"/>
      <c r="P27" s="13"/>
    </row>
    <row r="28" spans="1:16" x14ac:dyDescent="0.25">
      <c r="A28" s="2">
        <v>18</v>
      </c>
      <c r="B28" s="3" t="s">
        <v>111</v>
      </c>
      <c r="C28" s="4">
        <v>2004</v>
      </c>
      <c r="D28" s="8" t="s">
        <v>51</v>
      </c>
      <c r="E28" s="8">
        <v>106</v>
      </c>
      <c r="F28" s="2">
        <v>21</v>
      </c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42</v>
      </c>
      <c r="H28" s="2">
        <v>12</v>
      </c>
      <c r="I28" s="2">
        <f>LOOKUP(H28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44</v>
      </c>
      <c r="J28" s="5">
        <v>10.039999999999999</v>
      </c>
      <c r="K28" s="2">
        <f>LOOKUP(J28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28" s="2">
        <f t="shared" si="0"/>
        <v>151</v>
      </c>
      <c r="M28" s="2">
        <v>17</v>
      </c>
      <c r="N28" s="17"/>
      <c r="O28" s="18"/>
      <c r="P28" s="13"/>
    </row>
    <row r="29" spans="1:16" x14ac:dyDescent="0.25">
      <c r="A29" s="2">
        <v>19</v>
      </c>
      <c r="B29" s="3" t="s">
        <v>108</v>
      </c>
      <c r="C29" s="4">
        <v>2003</v>
      </c>
      <c r="D29" s="8" t="s">
        <v>51</v>
      </c>
      <c r="E29" s="8">
        <v>245</v>
      </c>
      <c r="F29" s="2">
        <v>23</v>
      </c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46</v>
      </c>
      <c r="H29" s="2">
        <v>12</v>
      </c>
      <c r="I29" s="2">
        <f>LOOKUP(H29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44</v>
      </c>
      <c r="J29" s="5">
        <v>11.08</v>
      </c>
      <c r="K29" s="2">
        <f>LOOKUP(J29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57</v>
      </c>
      <c r="L29" s="2">
        <f t="shared" si="0"/>
        <v>147</v>
      </c>
      <c r="M29" s="2">
        <v>18</v>
      </c>
      <c r="N29" s="17"/>
      <c r="O29" s="18"/>
      <c r="P29" s="13"/>
    </row>
    <row r="30" spans="1:16" x14ac:dyDescent="0.25">
      <c r="A30" s="13">
        <v>20</v>
      </c>
      <c r="B30" s="3" t="s">
        <v>98</v>
      </c>
      <c r="C30" s="4">
        <v>2004</v>
      </c>
      <c r="D30" s="8" t="s">
        <v>23</v>
      </c>
      <c r="E30" s="8">
        <v>93</v>
      </c>
      <c r="F30" s="2">
        <v>29</v>
      </c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58</v>
      </c>
      <c r="H30" s="2">
        <v>8</v>
      </c>
      <c r="I30" s="2">
        <f>LOOKUP(H30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35</v>
      </c>
      <c r="J30" s="5">
        <v>11.53</v>
      </c>
      <c r="K30" s="2">
        <f>LOOKUP(J30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L30" s="2">
        <f t="shared" si="0"/>
        <v>144</v>
      </c>
      <c r="M30" s="2">
        <v>19</v>
      </c>
      <c r="N30" s="17"/>
      <c r="O30" s="18"/>
      <c r="P30" s="13"/>
    </row>
    <row r="31" spans="1:16" x14ac:dyDescent="0.25">
      <c r="A31" s="15">
        <v>21</v>
      </c>
      <c r="B31" s="3" t="s">
        <v>117</v>
      </c>
      <c r="C31" s="4">
        <v>2003</v>
      </c>
      <c r="D31" s="8" t="s">
        <v>37</v>
      </c>
      <c r="E31" s="8">
        <v>223</v>
      </c>
      <c r="F31" s="2">
        <v>24</v>
      </c>
      <c r="G31" s="2">
        <f>LOOKUP(F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48</v>
      </c>
      <c r="H31" s="2">
        <v>23</v>
      </c>
      <c r="I31" s="2">
        <f>LOOKUP(H31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58</v>
      </c>
      <c r="J31" s="5">
        <v>14.01</v>
      </c>
      <c r="K31" s="2">
        <f>LOOKUP(J31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36</v>
      </c>
      <c r="L31" s="2">
        <f t="shared" si="0"/>
        <v>142</v>
      </c>
      <c r="M31" s="2">
        <v>20</v>
      </c>
      <c r="N31" s="17"/>
      <c r="O31" s="18"/>
      <c r="P31" s="13"/>
    </row>
    <row r="32" spans="1:16" x14ac:dyDescent="0.25">
      <c r="A32" s="15">
        <v>22</v>
      </c>
      <c r="B32" s="3" t="s">
        <v>120</v>
      </c>
      <c r="C32" s="4">
        <v>2004</v>
      </c>
      <c r="D32" s="8" t="s">
        <v>19</v>
      </c>
      <c r="E32" s="8">
        <v>123</v>
      </c>
      <c r="F32" s="2">
        <v>6</v>
      </c>
      <c r="G32" s="2">
        <f>LOOKUP(F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12</v>
      </c>
      <c r="H32" s="2">
        <v>19</v>
      </c>
      <c r="I32" s="2">
        <f>LOOKUP(H32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54</v>
      </c>
      <c r="J32" s="5">
        <v>9.1999999999999993</v>
      </c>
      <c r="K32" s="2">
        <f>LOOKUP(J32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72</v>
      </c>
      <c r="L32" s="2">
        <f t="shared" si="0"/>
        <v>138</v>
      </c>
      <c r="M32" s="2">
        <v>21</v>
      </c>
      <c r="N32" s="17"/>
      <c r="O32" s="18"/>
      <c r="P32" s="13"/>
    </row>
    <row r="33" spans="1:16" x14ac:dyDescent="0.25">
      <c r="A33" s="13">
        <v>23</v>
      </c>
      <c r="B33" s="3" t="s">
        <v>113</v>
      </c>
      <c r="C33" s="4">
        <v>2003</v>
      </c>
      <c r="D33" s="8" t="s">
        <v>51</v>
      </c>
      <c r="E33" s="8">
        <v>108</v>
      </c>
      <c r="F33" s="2">
        <v>16</v>
      </c>
      <c r="G33" s="2">
        <f>LOOKUP(F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32</v>
      </c>
      <c r="H33" s="2">
        <v>19</v>
      </c>
      <c r="I33" s="2">
        <f>LOOKUP(H33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54</v>
      </c>
      <c r="J33" s="5">
        <v>12.41</v>
      </c>
      <c r="K33" s="2">
        <f>LOOKUP(J33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45</v>
      </c>
      <c r="L33" s="2">
        <f t="shared" si="0"/>
        <v>131</v>
      </c>
      <c r="M33" s="2">
        <v>22</v>
      </c>
      <c r="N33" s="17"/>
      <c r="O33" s="18"/>
      <c r="P33" s="13"/>
    </row>
    <row r="34" spans="1:16" x14ac:dyDescent="0.25">
      <c r="A34" s="15">
        <v>24</v>
      </c>
      <c r="B34" s="3" t="s">
        <v>114</v>
      </c>
      <c r="C34" s="4">
        <v>2004</v>
      </c>
      <c r="D34" s="8" t="s">
        <v>51</v>
      </c>
      <c r="E34" s="8">
        <v>109</v>
      </c>
      <c r="F34" s="2">
        <v>9</v>
      </c>
      <c r="G34" s="2">
        <f>LOOKUP(F34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18</v>
      </c>
      <c r="H34" s="2">
        <v>20</v>
      </c>
      <c r="I34" s="2">
        <f>LOOKUP(H34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55</v>
      </c>
      <c r="J34" s="5">
        <v>10.56</v>
      </c>
      <c r="K34" s="2">
        <f>LOOKUP(J34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34" s="2">
        <f t="shared" si="0"/>
        <v>131</v>
      </c>
      <c r="M34" s="2">
        <v>23</v>
      </c>
      <c r="N34" s="17"/>
      <c r="O34" s="18"/>
      <c r="P34" s="13"/>
    </row>
    <row r="35" spans="1:16" x14ac:dyDescent="0.25">
      <c r="A35" s="15">
        <v>25</v>
      </c>
      <c r="B35" s="3" t="s">
        <v>115</v>
      </c>
      <c r="C35" s="4">
        <v>2002</v>
      </c>
      <c r="D35" s="8" t="s">
        <v>32</v>
      </c>
      <c r="E35" s="8">
        <v>110</v>
      </c>
      <c r="F35" s="2">
        <v>17</v>
      </c>
      <c r="G35" s="2">
        <f>LOOKUP(F35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34</v>
      </c>
      <c r="H35" s="2">
        <v>17</v>
      </c>
      <c r="I35" s="2">
        <f>LOOKUP(H35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52</v>
      </c>
      <c r="J35" s="5">
        <v>13.31</v>
      </c>
      <c r="K35" s="2">
        <f>LOOKUP(J35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L35" s="2">
        <f t="shared" si="0"/>
        <v>125</v>
      </c>
      <c r="M35" s="2">
        <v>24</v>
      </c>
      <c r="N35" s="17"/>
      <c r="O35" s="18"/>
      <c r="P35" s="13"/>
    </row>
    <row r="36" spans="1:16" x14ac:dyDescent="0.25">
      <c r="A36" s="13">
        <v>26</v>
      </c>
      <c r="B36" s="3" t="s">
        <v>99</v>
      </c>
      <c r="C36" s="4">
        <v>2002</v>
      </c>
      <c r="D36" s="8" t="s">
        <v>23</v>
      </c>
      <c r="E36" s="8">
        <v>94</v>
      </c>
      <c r="F36" s="2"/>
      <c r="G36" s="2">
        <f>LOOKUP(F36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6" s="2"/>
      <c r="I36" s="2">
        <f>LOOKUP(H36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0</v>
      </c>
      <c r="J36" s="5">
        <f>P36</f>
        <v>0</v>
      </c>
      <c r="K36" s="2">
        <f>LOOKUP(J36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6" s="2">
        <f t="shared" si="0"/>
        <v>0</v>
      </c>
      <c r="M36" s="2"/>
      <c r="N36" s="17"/>
      <c r="O36" s="18"/>
      <c r="P36" s="13"/>
    </row>
  </sheetData>
  <autoFilter ref="L8:L29">
    <sortState ref="A6:P30">
      <sortCondition descending="1" ref="L1:L22"/>
    </sortState>
  </autoFilter>
  <mergeCells count="15">
    <mergeCell ref="A3:M3"/>
    <mergeCell ref="O8:O10"/>
    <mergeCell ref="P8:P10"/>
    <mergeCell ref="A8:A10"/>
    <mergeCell ref="B8:B10"/>
    <mergeCell ref="C8:C10"/>
    <mergeCell ref="D8:D10"/>
    <mergeCell ref="E8:E10"/>
    <mergeCell ref="L8:L10"/>
    <mergeCell ref="M8:M10"/>
    <mergeCell ref="N8:N10"/>
    <mergeCell ref="F9:G9"/>
    <mergeCell ref="H9:I9"/>
    <mergeCell ref="J9:K9"/>
    <mergeCell ref="F8:K8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3"/>
  <sheetViews>
    <sheetView topLeftCell="A5" workbookViewId="0">
      <selection activeCell="N42" sqref="N42"/>
    </sheetView>
  </sheetViews>
  <sheetFormatPr defaultRowHeight="15" x14ac:dyDescent="0.25"/>
  <cols>
    <col min="1" max="1" width="4.5703125" customWidth="1"/>
    <col min="2" max="2" width="25.7109375" customWidth="1"/>
    <col min="5" max="5" width="7.7109375" customWidth="1"/>
    <col min="13" max="13" width="4.28515625" customWidth="1"/>
    <col min="14" max="14" width="32.42578125" customWidth="1"/>
    <col min="15" max="15" width="8.42578125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215</v>
      </c>
      <c r="I3" s="24"/>
      <c r="J3" s="24"/>
      <c r="K3" s="24"/>
      <c r="L3" s="24"/>
      <c r="M3" s="25"/>
    </row>
    <row r="5" spans="1:16" ht="15" customHeight="1" x14ac:dyDescent="0.25">
      <c r="A5" s="42" t="s">
        <v>0</v>
      </c>
      <c r="B5" s="42" t="s">
        <v>1</v>
      </c>
      <c r="C5" s="42" t="s">
        <v>13</v>
      </c>
      <c r="D5" s="42" t="s">
        <v>2</v>
      </c>
      <c r="E5" s="42" t="s">
        <v>14</v>
      </c>
      <c r="F5" s="42" t="s">
        <v>3</v>
      </c>
      <c r="G5" s="42"/>
      <c r="H5" s="42"/>
      <c r="I5" s="42"/>
      <c r="J5" s="42"/>
      <c r="K5" s="42"/>
      <c r="L5" s="42" t="s">
        <v>4</v>
      </c>
      <c r="M5" s="42" t="s">
        <v>0</v>
      </c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42" t="s">
        <v>5</v>
      </c>
      <c r="G6" s="42"/>
      <c r="H6" s="42" t="s">
        <v>6</v>
      </c>
      <c r="I6" s="42"/>
      <c r="J6" s="42" t="s">
        <v>10</v>
      </c>
      <c r="K6" s="42"/>
      <c r="L6" s="42"/>
      <c r="M6" s="42"/>
      <c r="N6" s="41"/>
      <c r="O6" s="41"/>
      <c r="P6" s="41"/>
    </row>
    <row r="7" spans="1:16" x14ac:dyDescent="0.25">
      <c r="A7" s="42"/>
      <c r="B7" s="42"/>
      <c r="C7" s="42"/>
      <c r="D7" s="42"/>
      <c r="E7" s="42"/>
      <c r="F7" s="1" t="s">
        <v>8</v>
      </c>
      <c r="G7" s="1" t="s">
        <v>9</v>
      </c>
      <c r="H7" s="1" t="s">
        <v>8</v>
      </c>
      <c r="I7" s="1" t="s">
        <v>9</v>
      </c>
      <c r="J7" s="1" t="s">
        <v>8</v>
      </c>
      <c r="K7" s="1" t="s">
        <v>9</v>
      </c>
      <c r="L7" s="42"/>
      <c r="M7" s="42"/>
      <c r="N7" s="41"/>
      <c r="O7" s="41"/>
      <c r="P7" s="41"/>
    </row>
    <row r="8" spans="1:16" x14ac:dyDescent="0.25">
      <c r="A8" s="2">
        <v>1</v>
      </c>
      <c r="B8" s="6" t="s">
        <v>140</v>
      </c>
      <c r="C8" s="7">
        <v>2003</v>
      </c>
      <c r="D8" s="2" t="s">
        <v>51</v>
      </c>
      <c r="E8" s="2">
        <v>139</v>
      </c>
      <c r="F8" s="2">
        <v>33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66</v>
      </c>
      <c r="H8" s="2">
        <v>13</v>
      </c>
      <c r="I8" s="2">
        <f>LOOKUP(H8,{0,1,2,3,4,5,6,7,8,9,10,11,12,13,14,15,16,17,18,19,20,21,22,23,24,25,26,27,28,29,30,31,32,33},{0,6,11,16,21,26,30,34,38,41,44,47,50,53,56,59,62,65,68,71,74,76,78,80,82,84,86,88,90,92,94,96,98,100})</f>
        <v>53</v>
      </c>
      <c r="J8" s="5">
        <v>5.58</v>
      </c>
      <c r="K8" s="2">
        <f>LOOKUP(J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8" s="2">
        <f t="shared" ref="L8:L33" si="0">SUM(G8,I8,K8)</f>
        <v>219</v>
      </c>
      <c r="M8" s="2">
        <v>1</v>
      </c>
      <c r="N8" s="17"/>
      <c r="O8" s="18"/>
      <c r="P8" s="13"/>
    </row>
    <row r="9" spans="1:16" x14ac:dyDescent="0.25">
      <c r="A9" s="2">
        <v>2</v>
      </c>
      <c r="B9" s="6" t="s">
        <v>127</v>
      </c>
      <c r="C9" s="7">
        <v>2002</v>
      </c>
      <c r="D9" s="2" t="s">
        <v>19</v>
      </c>
      <c r="E9" s="2">
        <v>122</v>
      </c>
      <c r="F9" s="2">
        <v>42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84</v>
      </c>
      <c r="H9" s="2">
        <v>9</v>
      </c>
      <c r="I9" s="2">
        <f>LOOKUP(H9,{0,1,2,3,4,5,6,7,8,9,10,11,12,13,14,15,16,17,18,19,20,21,22,23,24,25,26,27,28,29,30,31,32,33},{0,6,11,16,21,26,30,34,38,41,44,47,50,53,56,59,62,65,68,71,74,76,78,80,82,84,86,88,90,92,94,96,98,100})</f>
        <v>41</v>
      </c>
      <c r="J9" s="5">
        <v>6.55</v>
      </c>
      <c r="K9" s="2">
        <f>LOOKUP(J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90</v>
      </c>
      <c r="L9" s="2">
        <f t="shared" si="0"/>
        <v>215</v>
      </c>
      <c r="M9" s="2">
        <v>2</v>
      </c>
      <c r="N9" s="17"/>
      <c r="O9" s="18"/>
      <c r="P9" s="13"/>
    </row>
    <row r="10" spans="1:16" x14ac:dyDescent="0.25">
      <c r="A10" s="2">
        <v>3</v>
      </c>
      <c r="B10" s="6" t="s">
        <v>141</v>
      </c>
      <c r="C10" s="7">
        <v>2004</v>
      </c>
      <c r="D10" s="2" t="s">
        <v>51</v>
      </c>
      <c r="E10" s="2">
        <v>140</v>
      </c>
      <c r="F10" s="2">
        <v>38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76</v>
      </c>
      <c r="H10" s="2">
        <v>11</v>
      </c>
      <c r="I10" s="2">
        <f>LOOKUP(H10,{0,1,2,3,4,5,6,7,8,9,10,11,12,13,14,15,16,17,18,19,20,21,22,23,24,25,26,27,28,29,30,31,32,33},{0,6,11,16,21,26,30,34,38,41,44,47,50,53,56,59,62,65,68,71,74,76,78,80,82,84,86,88,90,92,94,96,98,100})</f>
        <v>47</v>
      </c>
      <c r="J10" s="5">
        <v>6.5</v>
      </c>
      <c r="K10" s="2">
        <f>LOOKUP(J10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90</v>
      </c>
      <c r="L10" s="2">
        <f t="shared" si="0"/>
        <v>213</v>
      </c>
      <c r="M10" s="2">
        <v>3</v>
      </c>
      <c r="N10" s="17"/>
      <c r="O10" s="18"/>
      <c r="P10" s="13"/>
    </row>
    <row r="11" spans="1:16" x14ac:dyDescent="0.25">
      <c r="A11" s="2">
        <v>4</v>
      </c>
      <c r="B11" s="6" t="s">
        <v>131</v>
      </c>
      <c r="C11" s="7">
        <v>2003</v>
      </c>
      <c r="D11" s="2" t="s">
        <v>25</v>
      </c>
      <c r="E11" s="2">
        <v>127</v>
      </c>
      <c r="F11" s="2">
        <v>37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74</v>
      </c>
      <c r="H11" s="2">
        <v>12</v>
      </c>
      <c r="I11" s="2">
        <f>LOOKUP(H11,{0,1,2,3,4,5,6,7,8,9,10,11,12,13,14,15,16,17,18,19,20,21,22,23,24,25,26,27,28,29,30,31,32,33},{0,6,11,16,21,26,30,34,38,41,44,47,50,53,56,59,62,65,68,71,74,76,78,80,82,84,86,88,90,92,94,96,98,100})</f>
        <v>50</v>
      </c>
      <c r="J11" s="5">
        <v>7.15</v>
      </c>
      <c r="K11" s="2">
        <f>LOOKUP(J11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86</v>
      </c>
      <c r="L11" s="2">
        <f t="shared" si="0"/>
        <v>210</v>
      </c>
      <c r="M11" s="2">
        <v>4</v>
      </c>
      <c r="N11" s="17"/>
      <c r="O11" s="18"/>
      <c r="P11" s="13"/>
    </row>
    <row r="12" spans="1:16" x14ac:dyDescent="0.25">
      <c r="A12" s="2">
        <v>5</v>
      </c>
      <c r="B12" s="6" t="s">
        <v>123</v>
      </c>
      <c r="C12" s="7">
        <v>2002</v>
      </c>
      <c r="D12" s="2" t="s">
        <v>15</v>
      </c>
      <c r="E12" s="2">
        <v>114</v>
      </c>
      <c r="F12" s="2">
        <v>34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68</v>
      </c>
      <c r="H12" s="2">
        <v>15</v>
      </c>
      <c r="I12" s="2">
        <f>LOOKUP(H12,{0,1,2,3,4,5,6,7,8,9,10,11,12,13,14,15,16,17,18,19,20,21,22,23,24,25,26,27,28,29,30,31,32,33},{0,6,11,16,21,26,30,34,38,41,44,47,50,53,56,59,62,65,68,71,74,76,78,80,82,84,86,88,90,92,94,96,98,100})</f>
        <v>59</v>
      </c>
      <c r="J12" s="5">
        <v>7.59</v>
      </c>
      <c r="K12" s="2">
        <f>LOOKUP(J12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79</v>
      </c>
      <c r="L12" s="2">
        <f t="shared" si="0"/>
        <v>206</v>
      </c>
      <c r="M12" s="2">
        <v>5</v>
      </c>
      <c r="N12" s="17"/>
      <c r="O12" s="18"/>
      <c r="P12" s="13"/>
    </row>
    <row r="13" spans="1:16" x14ac:dyDescent="0.25">
      <c r="A13" s="2">
        <v>6</v>
      </c>
      <c r="B13" s="6" t="s">
        <v>135</v>
      </c>
      <c r="C13" s="7">
        <v>2002</v>
      </c>
      <c r="D13" s="2" t="s">
        <v>28</v>
      </c>
      <c r="E13" s="2">
        <v>132</v>
      </c>
      <c r="F13" s="2">
        <v>36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72</v>
      </c>
      <c r="H13" s="2">
        <v>9</v>
      </c>
      <c r="I13" s="2">
        <f>LOOKUP(H13,{0,1,2,3,4,5,6,7,8,9,10,11,12,13,14,15,16,17,18,19,20,21,22,23,24,25,26,27,28,29,30,31,32,33},{0,6,11,16,21,26,30,34,38,41,44,47,50,53,56,59,62,65,68,71,74,76,78,80,82,84,86,88,90,92,94,96,98,100})</f>
        <v>41</v>
      </c>
      <c r="J13" s="5">
        <v>6.5</v>
      </c>
      <c r="K13" s="2">
        <f>LOOKUP(J13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90</v>
      </c>
      <c r="L13" s="2">
        <f t="shared" si="0"/>
        <v>203</v>
      </c>
      <c r="M13" s="2">
        <v>6</v>
      </c>
      <c r="N13" s="17"/>
      <c r="O13" s="18"/>
      <c r="P13" s="13"/>
    </row>
    <row r="14" spans="1:16" x14ac:dyDescent="0.25">
      <c r="A14" s="2">
        <v>7</v>
      </c>
      <c r="B14" s="6" t="s">
        <v>138</v>
      </c>
      <c r="C14" s="7">
        <v>2002</v>
      </c>
      <c r="D14" s="2" t="s">
        <v>30</v>
      </c>
      <c r="E14" s="2">
        <v>136</v>
      </c>
      <c r="F14" s="2">
        <v>34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68</v>
      </c>
      <c r="H14" s="2">
        <v>10</v>
      </c>
      <c r="I14" s="2">
        <f>LOOKUP(H14,{0,1,2,3,4,5,6,7,8,9,10,11,12,13,14,15,16,17,18,19,20,21,22,23,24,25,26,27,28,29,30,31,32,33},{0,6,11,16,21,26,30,34,38,41,44,47,50,53,56,59,62,65,68,71,74,76,78,80,82,84,86,88,90,92,94,96,98,100})</f>
        <v>44</v>
      </c>
      <c r="J14" s="5">
        <v>7.41</v>
      </c>
      <c r="K14" s="2">
        <f>LOOKUP(J14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82</v>
      </c>
      <c r="L14" s="2">
        <f t="shared" si="0"/>
        <v>194</v>
      </c>
      <c r="M14" s="2">
        <v>7</v>
      </c>
      <c r="N14" s="17"/>
      <c r="O14" s="18"/>
      <c r="P14" s="13"/>
    </row>
    <row r="15" spans="1:16" x14ac:dyDescent="0.25">
      <c r="A15" s="2">
        <v>8</v>
      </c>
      <c r="B15" s="6" t="s">
        <v>125</v>
      </c>
      <c r="C15" s="7">
        <v>2003</v>
      </c>
      <c r="D15" s="2" t="s">
        <v>19</v>
      </c>
      <c r="E15" s="2">
        <v>120</v>
      </c>
      <c r="F15" s="2">
        <v>35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15" s="2">
        <v>7</v>
      </c>
      <c r="I15" s="2">
        <f>LOOKUP(H15,{0,1,2,3,4,5,6,7,8,9,10,11,12,13,14,15,16,17,18,19,20,21,22,23,24,25,26,27,28,29,30,31,32,33},{0,6,11,16,21,26,30,34,38,41,44,47,50,53,56,59,62,65,68,71,74,76,78,80,82,84,86,88,90,92,94,96,98,100})</f>
        <v>34</v>
      </c>
      <c r="J15" s="5">
        <v>8.01</v>
      </c>
      <c r="K15" s="2">
        <f>LOOKUP(J15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79</v>
      </c>
      <c r="L15" s="2">
        <f t="shared" si="0"/>
        <v>183</v>
      </c>
      <c r="M15" s="2">
        <v>8</v>
      </c>
      <c r="N15" s="17"/>
      <c r="O15" s="18"/>
      <c r="P15" s="13"/>
    </row>
    <row r="16" spans="1:16" x14ac:dyDescent="0.25">
      <c r="A16" s="12">
        <v>9</v>
      </c>
      <c r="B16" s="6" t="s">
        <v>143</v>
      </c>
      <c r="C16" s="7">
        <v>2002</v>
      </c>
      <c r="D16" s="2" t="s">
        <v>32</v>
      </c>
      <c r="E16" s="2">
        <v>143</v>
      </c>
      <c r="F16" s="2">
        <v>38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76</v>
      </c>
      <c r="H16" s="2">
        <v>5</v>
      </c>
      <c r="I16" s="2">
        <f>LOOKUP(H16,{0,1,2,3,4,5,6,7,8,9,10,11,12,13,14,15,16,17,18,19,20,21,22,23,24,25,26,27,28,29,30,31,32,33},{0,6,11,16,21,26,30,34,38,41,44,47,50,53,56,59,62,65,68,71,74,76,78,80,82,84,86,88,90,92,94,96,98,100})</f>
        <v>26</v>
      </c>
      <c r="J16" s="5">
        <v>8.5</v>
      </c>
      <c r="K16" s="2">
        <f>LOOKUP(J16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70</v>
      </c>
      <c r="L16" s="2">
        <f t="shared" si="0"/>
        <v>172</v>
      </c>
      <c r="M16" s="2">
        <v>9</v>
      </c>
      <c r="N16" s="17"/>
      <c r="O16" s="18"/>
      <c r="P16" s="13"/>
    </row>
    <row r="17" spans="1:16" x14ac:dyDescent="0.25">
      <c r="A17" s="2">
        <v>10</v>
      </c>
      <c r="B17" s="6" t="s">
        <v>137</v>
      </c>
      <c r="C17" s="7">
        <v>2003</v>
      </c>
      <c r="D17" s="2" t="s">
        <v>28</v>
      </c>
      <c r="E17" s="2">
        <v>134</v>
      </c>
      <c r="F17" s="2">
        <v>25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50</v>
      </c>
      <c r="H17" s="2">
        <v>8</v>
      </c>
      <c r="I17" s="2">
        <f>LOOKUP(H17,{0,1,2,3,4,5,6,7,8,9,10,11,12,13,14,15,16,17,18,19,20,21,22,23,24,25,26,27,28,29,30,31,32,33},{0,6,11,16,21,26,30,34,38,41,44,47,50,53,56,59,62,65,68,71,74,76,78,80,82,84,86,88,90,92,94,96,98,100})</f>
        <v>38</v>
      </c>
      <c r="J17" s="5">
        <v>7.53</v>
      </c>
      <c r="K17" s="2">
        <f>LOOKUP(J17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17" s="2">
        <f t="shared" si="0"/>
        <v>168</v>
      </c>
      <c r="M17" s="2">
        <v>10</v>
      </c>
      <c r="N17" s="17"/>
      <c r="O17" s="18"/>
      <c r="P17" s="13"/>
    </row>
    <row r="18" spans="1:16" x14ac:dyDescent="0.25">
      <c r="A18" s="2">
        <v>11</v>
      </c>
      <c r="B18" s="6" t="s">
        <v>142</v>
      </c>
      <c r="C18" s="7">
        <v>2004</v>
      </c>
      <c r="D18" s="2" t="s">
        <v>51</v>
      </c>
      <c r="E18" s="2">
        <v>141</v>
      </c>
      <c r="F18" s="2">
        <v>30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60</v>
      </c>
      <c r="H18" s="2">
        <v>8</v>
      </c>
      <c r="I18" s="2">
        <f>LOOKUP(H18,{0,1,2,3,4,5,6,7,8,9,10,11,12,13,14,15,16,17,18,19,20,21,22,23,24,25,26,27,28,29,30,31,32,33},{0,6,11,16,21,26,30,34,38,41,44,47,50,53,56,59,62,65,68,71,74,76,78,80,82,84,86,88,90,92,94,96,98,100})</f>
        <v>38</v>
      </c>
      <c r="J18" s="5">
        <v>9.1999999999999993</v>
      </c>
      <c r="K18" s="2">
        <f>LOOKUP(J18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66</v>
      </c>
      <c r="L18" s="2">
        <f t="shared" si="0"/>
        <v>164</v>
      </c>
      <c r="M18" s="2">
        <v>11</v>
      </c>
      <c r="N18" s="17"/>
      <c r="O18" s="18"/>
      <c r="P18" s="13"/>
    </row>
    <row r="19" spans="1:16" x14ac:dyDescent="0.25">
      <c r="A19" s="2">
        <v>12</v>
      </c>
      <c r="B19" s="6" t="s">
        <v>129</v>
      </c>
      <c r="C19" s="7">
        <v>2002</v>
      </c>
      <c r="D19" s="2" t="s">
        <v>19</v>
      </c>
      <c r="E19" s="2">
        <v>124</v>
      </c>
      <c r="F19" s="2">
        <v>31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9" s="2">
        <v>3</v>
      </c>
      <c r="I19" s="2">
        <f>LOOKUP(H19,{0,1,2,3,4,5,6,7,8,9,10,11,12,13,14,15,16,17,18,19,20,21,22,23,24,25,26,27,28,29,30,31,32,33},{0,6,11,16,21,26,30,34,38,41,44,47,50,53,56,59,62,65,68,71,74,76,78,80,82,84,86,88,90,92,94,96,98,100})</f>
        <v>16</v>
      </c>
      <c r="J19" s="5">
        <v>7.42</v>
      </c>
      <c r="K19" s="2">
        <f>LOOKUP(J19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82</v>
      </c>
      <c r="L19" s="2">
        <f t="shared" si="0"/>
        <v>160</v>
      </c>
      <c r="M19" s="2">
        <v>12</v>
      </c>
      <c r="N19" s="17"/>
      <c r="O19" s="18"/>
      <c r="P19" s="13"/>
    </row>
    <row r="20" spans="1:16" x14ac:dyDescent="0.25">
      <c r="A20" s="2">
        <v>13</v>
      </c>
      <c r="B20" s="6" t="s">
        <v>132</v>
      </c>
      <c r="C20" s="7">
        <v>2003</v>
      </c>
      <c r="D20" s="2" t="s">
        <v>25</v>
      </c>
      <c r="E20" s="2">
        <v>128</v>
      </c>
      <c r="F20" s="2">
        <v>25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50</v>
      </c>
      <c r="H20" s="2">
        <v>8</v>
      </c>
      <c r="I20" s="2">
        <f>LOOKUP(H20,{0,1,2,3,4,5,6,7,8,9,10,11,12,13,14,15,16,17,18,19,20,21,22,23,24,25,26,27,28,29,30,31,32,33},{0,6,11,16,21,26,30,34,38,41,44,47,50,53,56,59,62,65,68,71,74,76,78,80,82,84,86,88,90,92,94,96,98,100})</f>
        <v>38</v>
      </c>
      <c r="J20" s="5">
        <v>8.5299999999999994</v>
      </c>
      <c r="K20" s="2">
        <f>LOOKUP(J20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70</v>
      </c>
      <c r="L20" s="2">
        <f t="shared" si="0"/>
        <v>158</v>
      </c>
      <c r="M20" s="2">
        <v>13</v>
      </c>
      <c r="N20" s="17"/>
      <c r="O20" s="18"/>
      <c r="P20" s="13"/>
    </row>
    <row r="21" spans="1:16" x14ac:dyDescent="0.25">
      <c r="A21" s="2">
        <v>14</v>
      </c>
      <c r="B21" s="3" t="s">
        <v>136</v>
      </c>
      <c r="C21" s="4">
        <v>2003</v>
      </c>
      <c r="D21" s="10" t="s">
        <v>28</v>
      </c>
      <c r="E21" s="10">
        <v>133</v>
      </c>
      <c r="F21" s="2">
        <v>21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42</v>
      </c>
      <c r="H21" s="2">
        <v>8</v>
      </c>
      <c r="I21" s="2">
        <f>LOOKUP(H21,{0,1,2,3,4,5,6,7,8,9,10,11,12,13,14,15,16,17,18,19,20,21,22,23,24,25,26,27,28,29,30,31,32,33},{0,6,11,16,21,26,30,34,38,41,44,47,50,53,56,59,62,65,68,71,74,76,78,80,82,84,86,88,90,92,94,96,98,100})</f>
        <v>38</v>
      </c>
      <c r="J21" s="5">
        <v>8.14</v>
      </c>
      <c r="K21" s="2">
        <f>LOOKUP(J21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21" s="2">
        <f t="shared" si="0"/>
        <v>156</v>
      </c>
      <c r="M21" s="2">
        <v>14</v>
      </c>
      <c r="N21" s="17"/>
      <c r="O21" s="18"/>
      <c r="P21" s="13"/>
    </row>
    <row r="22" spans="1:16" x14ac:dyDescent="0.25">
      <c r="A22" s="2">
        <v>15</v>
      </c>
      <c r="B22" s="6" t="s">
        <v>154</v>
      </c>
      <c r="C22" s="7">
        <v>2002</v>
      </c>
      <c r="D22" s="2" t="s">
        <v>28</v>
      </c>
      <c r="E22" s="2">
        <v>239</v>
      </c>
      <c r="F22" s="2">
        <v>27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H22" s="2">
        <v>7</v>
      </c>
      <c r="I22" s="2">
        <f>LOOKUP(H22,{0,1,2,3,4,5,6,7,8,9,10,11,12,13,14,15,16,17,18,19,20,21,22,23,24,25,26,27,28,29,30,31,32,33},{0,6,11,16,21,26,30,34,38,41,44,47,50,53,56,59,62,65,68,71,74,76,78,80,82,84,86,88,90,92,94,96,98,100})</f>
        <v>34</v>
      </c>
      <c r="J22" s="5">
        <v>9.1199999999999992</v>
      </c>
      <c r="K22" s="2">
        <f>LOOKUP(J22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67</v>
      </c>
      <c r="L22" s="2">
        <f t="shared" si="0"/>
        <v>155</v>
      </c>
      <c r="M22" s="2">
        <v>15</v>
      </c>
      <c r="N22" s="17"/>
      <c r="O22" s="18"/>
      <c r="P22" s="13"/>
    </row>
    <row r="23" spans="1:16" x14ac:dyDescent="0.25">
      <c r="A23" s="2">
        <v>16</v>
      </c>
      <c r="B23" s="6" t="s">
        <v>144</v>
      </c>
      <c r="C23" s="7">
        <v>2002</v>
      </c>
      <c r="D23" s="2" t="s">
        <v>32</v>
      </c>
      <c r="E23" s="2">
        <v>144</v>
      </c>
      <c r="F23" s="2">
        <v>27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H23" s="2">
        <v>7</v>
      </c>
      <c r="I23" s="2">
        <f>LOOKUP(H23,{0,1,2,3,4,5,6,7,8,9,10,11,12,13,14,15,16,17,18,19,20,21,22,23,24,25,26,27,28,29,30,31,32,33},{0,6,11,16,21,26,30,34,38,41,44,47,50,53,56,59,62,65,68,71,74,76,78,80,82,84,86,88,90,92,94,96,98,100})</f>
        <v>34</v>
      </c>
      <c r="J23" s="5">
        <v>9.4499999999999993</v>
      </c>
      <c r="K23" s="2">
        <f>LOOKUP(J23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63</v>
      </c>
      <c r="L23" s="2">
        <f t="shared" si="0"/>
        <v>151</v>
      </c>
      <c r="M23" s="2">
        <v>16</v>
      </c>
      <c r="N23" s="17"/>
      <c r="O23" s="18"/>
      <c r="P23" s="13"/>
    </row>
    <row r="24" spans="1:16" x14ac:dyDescent="0.25">
      <c r="A24" s="2">
        <v>17</v>
      </c>
      <c r="B24" s="6" t="s">
        <v>122</v>
      </c>
      <c r="C24" s="7">
        <v>2002</v>
      </c>
      <c r="D24" s="2" t="s">
        <v>15</v>
      </c>
      <c r="E24" s="2">
        <v>113</v>
      </c>
      <c r="F24" s="2">
        <v>21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42</v>
      </c>
      <c r="H24" s="2">
        <v>10</v>
      </c>
      <c r="I24" s="2">
        <f>LOOKUP(H24,{0,1,2,3,4,5,6,7,8,9,10,11,12,13,14,15,16,17,18,19,20,21,22,23,24,25,26,27,28,29,30,31,32,33},{0,6,11,16,21,26,30,34,38,41,44,47,50,53,56,59,62,65,68,71,74,76,78,80,82,84,86,88,90,92,94,96,98,100})</f>
        <v>44</v>
      </c>
      <c r="J24" s="5">
        <v>9.39</v>
      </c>
      <c r="K24" s="2">
        <f>LOOKUP(J24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63</v>
      </c>
      <c r="L24" s="2">
        <f t="shared" si="0"/>
        <v>149</v>
      </c>
      <c r="M24" s="2">
        <v>17</v>
      </c>
      <c r="N24" s="17"/>
      <c r="O24" s="18"/>
      <c r="P24" s="13"/>
    </row>
    <row r="25" spans="1:16" x14ac:dyDescent="0.25">
      <c r="A25" s="2">
        <v>18</v>
      </c>
      <c r="B25" s="6" t="s">
        <v>134</v>
      </c>
      <c r="C25" s="7">
        <v>2003</v>
      </c>
      <c r="D25" s="2" t="s">
        <v>25</v>
      </c>
      <c r="E25" s="2">
        <v>130</v>
      </c>
      <c r="F25" s="2">
        <v>31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25" s="2">
        <v>2</v>
      </c>
      <c r="I25" s="2">
        <f>LOOKUP(H25,{0,1,2,3,4,5,6,7,8,9,10,11,12,13,14,15,16,17,18,19,20,21,22,23,24,25,26,27,28,29,30,31,32,33},{0,6,11,16,21,26,30,34,38,41,44,47,50,53,56,59,62,65,68,71,74,76,78,80,82,84,86,88,90,92,94,96,98,100})</f>
        <v>11</v>
      </c>
      <c r="J25" s="5">
        <v>8.3000000000000007</v>
      </c>
      <c r="K25" s="2">
        <f>LOOKUP(J25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L25" s="2">
        <f t="shared" si="0"/>
        <v>147</v>
      </c>
      <c r="M25" s="2">
        <v>18</v>
      </c>
      <c r="N25" s="17"/>
      <c r="O25" s="18"/>
      <c r="P25" s="13"/>
    </row>
    <row r="26" spans="1:16" x14ac:dyDescent="0.25">
      <c r="A26" s="38">
        <v>19</v>
      </c>
      <c r="B26" s="6" t="s">
        <v>150</v>
      </c>
      <c r="C26" s="7">
        <v>2003</v>
      </c>
      <c r="D26" s="2" t="s">
        <v>35</v>
      </c>
      <c r="E26" s="2">
        <v>214</v>
      </c>
      <c r="F26" s="2">
        <v>35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26" s="2">
        <v>4</v>
      </c>
      <c r="I26" s="2">
        <f>LOOKUP(H26,{0,1,2,3,4,5,6,7,8,9,10,11,12,13,14,15,16,17,18,19,20,21,22,23,24,25,26,27,28,29,30,31,32,33},{0,6,11,16,21,26,30,34,38,41,44,47,50,53,56,59,62,65,68,71,74,76,78,80,82,84,86,88,90,92,94,96,98,100})</f>
        <v>21</v>
      </c>
      <c r="J26" s="5">
        <v>10.5</v>
      </c>
      <c r="K26" s="2">
        <f>LOOKUP(J26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54</v>
      </c>
      <c r="L26" s="2">
        <f t="shared" si="0"/>
        <v>145</v>
      </c>
      <c r="M26" s="2">
        <v>19</v>
      </c>
      <c r="N26" s="17"/>
      <c r="O26" s="18"/>
      <c r="P26" s="13"/>
    </row>
    <row r="27" spans="1:16" x14ac:dyDescent="0.25">
      <c r="A27" s="2">
        <v>20</v>
      </c>
      <c r="B27" s="6" t="s">
        <v>126</v>
      </c>
      <c r="C27" s="7">
        <v>2003</v>
      </c>
      <c r="D27" s="2" t="s">
        <v>19</v>
      </c>
      <c r="E27" s="2">
        <v>121</v>
      </c>
      <c r="F27" s="2">
        <v>27</v>
      </c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H27" s="2">
        <v>1</v>
      </c>
      <c r="I27" s="2">
        <f>LOOKUP(H27,{0,1,2,3,4,5,6,7,8,9,10,11,12,13,14,15,16,17,18,19,20,21,22,23,24,25,26,27,28,29,30,31,32,33},{0,6,11,16,21,26,30,34,38,41,44,47,50,53,56,59,62,65,68,71,74,76,78,80,82,84,86,88,90,92,94,96,98,100})</f>
        <v>6</v>
      </c>
      <c r="J27" s="5">
        <v>7.5</v>
      </c>
      <c r="K27" s="2">
        <f>LOOKUP(J27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27" s="2">
        <f t="shared" si="0"/>
        <v>140</v>
      </c>
      <c r="M27" s="2">
        <v>20</v>
      </c>
      <c r="N27" s="17"/>
      <c r="O27" s="18"/>
      <c r="P27" s="13"/>
    </row>
    <row r="28" spans="1:16" x14ac:dyDescent="0.25">
      <c r="A28" s="2">
        <v>21</v>
      </c>
      <c r="B28" s="6" t="s">
        <v>130</v>
      </c>
      <c r="C28" s="7">
        <v>2003</v>
      </c>
      <c r="D28" s="2" t="s">
        <v>23</v>
      </c>
      <c r="E28" s="2">
        <v>125</v>
      </c>
      <c r="F28" s="2">
        <v>18</v>
      </c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36</v>
      </c>
      <c r="H28" s="2">
        <v>8</v>
      </c>
      <c r="I28" s="2">
        <f>LOOKUP(H28,{0,1,2,3,4,5,6,7,8,9,10,11,12,13,14,15,16,17,18,19,20,21,22,23,24,25,26,27,28,29,30,31,32,33},{0,6,11,16,21,26,30,34,38,41,44,47,50,53,56,59,62,65,68,71,74,76,78,80,82,84,86,88,90,92,94,96,98,100})</f>
        <v>38</v>
      </c>
      <c r="J28" s="5">
        <v>9.23</v>
      </c>
      <c r="K28" s="2">
        <f>LOOKUP(J28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66</v>
      </c>
      <c r="L28" s="2">
        <f t="shared" si="0"/>
        <v>140</v>
      </c>
      <c r="M28" s="2">
        <v>20</v>
      </c>
      <c r="N28" s="17"/>
      <c r="O28" s="18"/>
      <c r="P28" s="13"/>
    </row>
    <row r="29" spans="1:16" x14ac:dyDescent="0.25">
      <c r="A29" s="38">
        <v>22</v>
      </c>
      <c r="B29" s="6" t="s">
        <v>148</v>
      </c>
      <c r="C29" s="7">
        <v>2004</v>
      </c>
      <c r="D29" s="2" t="s">
        <v>32</v>
      </c>
      <c r="E29" s="2">
        <v>148</v>
      </c>
      <c r="F29" s="2">
        <v>29</v>
      </c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29" s="2">
        <v>5</v>
      </c>
      <c r="I29" s="2">
        <f>LOOKUP(H29,{0,1,2,3,4,5,6,7,8,9,10,11,12,13,14,15,16,17,18,19,20,21,22,23,24,25,26,27,28,29,30,31,32,33},{0,6,11,16,21,26,30,34,38,41,44,47,50,53,56,59,62,65,68,71,74,76,78,80,82,84,86,88,90,92,94,96,98,100})</f>
        <v>26</v>
      </c>
      <c r="J29" s="5">
        <v>10.51</v>
      </c>
      <c r="K29" s="2">
        <f>LOOKUP(J29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54</v>
      </c>
      <c r="L29" s="2">
        <f t="shared" si="0"/>
        <v>138</v>
      </c>
      <c r="M29" s="2">
        <v>22</v>
      </c>
      <c r="N29" s="17"/>
      <c r="O29" s="18"/>
      <c r="P29" s="13"/>
    </row>
    <row r="30" spans="1:16" x14ac:dyDescent="0.25">
      <c r="A30" s="38">
        <v>23</v>
      </c>
      <c r="B30" s="3" t="s">
        <v>202</v>
      </c>
      <c r="C30" s="4">
        <v>2002</v>
      </c>
      <c r="D30" s="14" t="s">
        <v>203</v>
      </c>
      <c r="E30" s="14">
        <v>157</v>
      </c>
      <c r="F30" s="2">
        <v>10</v>
      </c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20</v>
      </c>
      <c r="H30" s="2">
        <v>8</v>
      </c>
      <c r="I30" s="2">
        <f>LOOKUP(H30,{0,1,2,3,4,5,6,7,8,9,10,11,12,13,14,15,16,17,18,19,20,21,22,23,24,25,26,27,28,29,30,31,32,33},{0,6,11,16,21,26,30,34,38,41,44,47,50,53,56,59,62,65,68,71,74,76,78,80,82,84,86,88,90,92,94,96,98,100})</f>
        <v>38</v>
      </c>
      <c r="J30" s="5">
        <v>8.3000000000000007</v>
      </c>
      <c r="K30" s="2">
        <f>LOOKUP(J30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L30" s="2">
        <f t="shared" si="0"/>
        <v>132</v>
      </c>
      <c r="M30" s="2">
        <v>23</v>
      </c>
      <c r="N30" s="17"/>
      <c r="O30" s="18"/>
      <c r="P30" s="13"/>
    </row>
    <row r="31" spans="1:16" x14ac:dyDescent="0.25">
      <c r="A31" s="2">
        <v>24</v>
      </c>
      <c r="B31" s="6" t="s">
        <v>151</v>
      </c>
      <c r="C31" s="7">
        <v>2003</v>
      </c>
      <c r="D31" s="2" t="s">
        <v>35</v>
      </c>
      <c r="E31" s="2">
        <v>215</v>
      </c>
      <c r="F31" s="2">
        <v>23</v>
      </c>
      <c r="G31" s="2">
        <f>LOOKUP(F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46</v>
      </c>
      <c r="H31" s="2">
        <v>9</v>
      </c>
      <c r="I31" s="2">
        <f>LOOKUP(H31,{0,1,2,3,4,5,6,7,8,9,10,11,12,13,14,15,16,17,18,19,20,21,22,23,24,25,26,27,28,29,30,31,32,33},{0,6,11,16,21,26,30,34,38,41,44,47,50,53,56,59,62,65,68,71,74,76,78,80,82,84,86,88,90,92,94,96,98,100})</f>
        <v>41</v>
      </c>
      <c r="J31" s="5">
        <v>12.21</v>
      </c>
      <c r="K31" s="2">
        <f>LOOKUP(J31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31" s="2">
        <f t="shared" si="0"/>
        <v>130</v>
      </c>
      <c r="M31" s="2">
        <v>24</v>
      </c>
      <c r="N31" s="17"/>
      <c r="O31" s="18"/>
      <c r="P31" s="13"/>
    </row>
    <row r="32" spans="1:16" x14ac:dyDescent="0.25">
      <c r="A32" s="38">
        <v>25</v>
      </c>
      <c r="B32" s="6" t="s">
        <v>139</v>
      </c>
      <c r="C32" s="7">
        <v>2004</v>
      </c>
      <c r="D32" s="2" t="s">
        <v>51</v>
      </c>
      <c r="E32" s="2">
        <v>138</v>
      </c>
      <c r="F32" s="2">
        <v>16</v>
      </c>
      <c r="G32" s="2">
        <f>LOOKUP(F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32</v>
      </c>
      <c r="H32" s="2">
        <v>6</v>
      </c>
      <c r="I32" s="2">
        <f>LOOKUP(H32,{0,1,2,3,4,5,6,7,8,9,10,11,12,13,14,15,16,17,18,19,20,21,22,23,24,25,26,27,28,29,30,31,32,33},{0,6,11,16,21,26,30,34,38,41,44,47,50,53,56,59,62,65,68,71,74,76,78,80,82,84,86,88,90,92,94,96,98,100})</f>
        <v>30</v>
      </c>
      <c r="J32" s="5">
        <v>9.14</v>
      </c>
      <c r="K32" s="2">
        <f>LOOKUP(J32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67</v>
      </c>
      <c r="L32" s="2">
        <f t="shared" si="0"/>
        <v>129</v>
      </c>
      <c r="M32" s="2">
        <v>25</v>
      </c>
      <c r="N32" s="17"/>
      <c r="O32" s="18"/>
      <c r="P32" s="13"/>
    </row>
    <row r="33" spans="1:16" x14ac:dyDescent="0.25">
      <c r="A33" s="2">
        <v>25</v>
      </c>
      <c r="B33" s="6" t="s">
        <v>152</v>
      </c>
      <c r="C33" s="7">
        <v>2004</v>
      </c>
      <c r="D33" s="2" t="s">
        <v>37</v>
      </c>
      <c r="E33" s="2">
        <v>227</v>
      </c>
      <c r="F33" s="2">
        <v>21</v>
      </c>
      <c r="G33" s="2">
        <f>LOOKUP(F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42</v>
      </c>
      <c r="H33" s="2">
        <v>5</v>
      </c>
      <c r="I33" s="2">
        <f>LOOKUP(H33,{0,1,2,3,4,5,6,7,8,9,10,11,12,13,14,15,16,17,18,19,20,21,22,23,24,25,26,27,28,29,30,31,32,33},{0,6,11,16,21,26,30,34,38,41,44,47,50,53,56,59,62,65,68,71,74,76,78,80,82,84,86,88,90,92,94,96,98,100})</f>
        <v>26</v>
      </c>
      <c r="J33" s="5">
        <v>10.35</v>
      </c>
      <c r="K33" s="2">
        <f>LOOKUP(J33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56</v>
      </c>
      <c r="L33" s="2">
        <f t="shared" si="0"/>
        <v>124</v>
      </c>
      <c r="M33" s="2">
        <v>26</v>
      </c>
      <c r="N33" s="17"/>
      <c r="O33" s="18"/>
      <c r="P33" s="13"/>
    </row>
    <row r="34" spans="1:16" x14ac:dyDescent="0.25">
      <c r="A34" s="38">
        <v>26</v>
      </c>
      <c r="B34" s="6" t="s">
        <v>204</v>
      </c>
      <c r="C34" s="7">
        <v>2004</v>
      </c>
      <c r="D34" s="2" t="s">
        <v>32</v>
      </c>
      <c r="E34" s="2">
        <v>111</v>
      </c>
      <c r="F34" s="2">
        <v>23</v>
      </c>
      <c r="G34" s="2">
        <f>LOOKUP(F34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46</v>
      </c>
      <c r="H34" s="2">
        <v>5</v>
      </c>
      <c r="I34" s="2">
        <f>LOOKUP(H34,{0,1,2,3,4,5,6,7,8,9,10,11,12,13,14,15,16,17,18,19,20,21,22,23,24,25,26,27,28,29,30,31,32,33},{0,6,11,16,21,26,30,34,38,41,44,47,50,53,56,59,62,65,68,71,74,76,78,80,82,84,86,88,90,92,94,96,98,100})</f>
        <v>26</v>
      </c>
      <c r="J34" s="5">
        <v>12.56</v>
      </c>
      <c r="K34" s="2">
        <f>LOOKUP(J34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38</v>
      </c>
      <c r="L34" s="2">
        <f>SUM(G34,I34,K35)</f>
        <v>134</v>
      </c>
      <c r="M34" s="2">
        <v>27</v>
      </c>
      <c r="N34" s="17"/>
      <c r="O34" s="18"/>
      <c r="P34" s="13"/>
    </row>
    <row r="35" spans="1:16" x14ac:dyDescent="0.25">
      <c r="A35" s="38">
        <v>27</v>
      </c>
      <c r="B35" s="6" t="s">
        <v>124</v>
      </c>
      <c r="C35" s="7">
        <v>2002</v>
      </c>
      <c r="D35" s="2" t="s">
        <v>15</v>
      </c>
      <c r="E35" s="2">
        <v>115</v>
      </c>
      <c r="F35" s="2">
        <v>16</v>
      </c>
      <c r="G35" s="2">
        <f>LOOKUP(F35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32</v>
      </c>
      <c r="H35" s="2">
        <v>4</v>
      </c>
      <c r="I35" s="2">
        <f>LOOKUP(H35,{0,1,2,3,4,5,6,7,8,9,10,11,12,13,14,15,16,17,18,19,20,21,22,23,24,25,26,27,28,29,30,31,32,33},{0,6,11,16,21,26,30,34,38,41,44,47,50,53,56,59,62,65,68,71,74,76,78,80,82,84,86,88,90,92,94,96,98,100})</f>
        <v>21</v>
      </c>
      <c r="J35" s="5">
        <v>9.4600000000000009</v>
      </c>
      <c r="K35" s="2">
        <f>LOOKUP(J35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62</v>
      </c>
      <c r="L35" s="2">
        <f t="shared" ref="L35:L43" si="1">SUM(G35,I35,K35)</f>
        <v>115</v>
      </c>
      <c r="M35" s="2">
        <v>28</v>
      </c>
      <c r="N35" s="17"/>
      <c r="O35" s="18"/>
      <c r="P35" s="13"/>
    </row>
    <row r="36" spans="1:16" x14ac:dyDescent="0.25">
      <c r="A36" s="2">
        <v>28</v>
      </c>
      <c r="B36" s="6" t="s">
        <v>149</v>
      </c>
      <c r="C36" s="7">
        <v>2002</v>
      </c>
      <c r="D36" s="2" t="s">
        <v>35</v>
      </c>
      <c r="E36" s="2">
        <v>213</v>
      </c>
      <c r="F36" s="2">
        <v>11</v>
      </c>
      <c r="G36" s="2">
        <f>LOOKUP(F36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36" s="2">
        <v>11</v>
      </c>
      <c r="I36" s="2">
        <f>LOOKUP(H36,{0,1,2,3,4,5,6,7,8,9,10,11,12,13,14,15,16,17,18,19,20,21,22,23,24,25,26,27,28,29,30,31,32,33},{0,6,11,16,21,26,30,34,38,41,44,47,50,53,56,59,62,65,68,71,74,76,78,80,82,84,86,88,90,92,94,96,98,100})</f>
        <v>47</v>
      </c>
      <c r="J36" s="5">
        <v>12.32</v>
      </c>
      <c r="K36" s="2">
        <f>LOOKUP(J36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41</v>
      </c>
      <c r="L36" s="2">
        <f t="shared" si="1"/>
        <v>110</v>
      </c>
      <c r="M36" s="2">
        <v>29</v>
      </c>
      <c r="N36" s="17"/>
      <c r="O36" s="18"/>
      <c r="P36" s="18"/>
    </row>
    <row r="37" spans="1:16" x14ac:dyDescent="0.25">
      <c r="A37" s="38">
        <v>29</v>
      </c>
      <c r="B37" s="3" t="s">
        <v>121</v>
      </c>
      <c r="C37" s="4">
        <v>2003</v>
      </c>
      <c r="D37" s="14" t="s">
        <v>15</v>
      </c>
      <c r="E37" s="14">
        <v>112</v>
      </c>
      <c r="F37" s="2">
        <v>9</v>
      </c>
      <c r="G37" s="2">
        <f>LOOKUP(F37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H37" s="2">
        <v>7</v>
      </c>
      <c r="I37" s="2">
        <f>LOOKUP(H37,{0,1,2,3,4,5,6,7,8,9,10,11,12,13,14,15,16,17,18,19,20,21,22,23,24,25,26,27,28,29,30,31,32,33},{0,6,11,16,21,26,30,34,38,41,44,47,50,53,56,59,62,65,68,71,74,76,78,80,82,84,86,88,90,92,94,96,98,100})</f>
        <v>34</v>
      </c>
      <c r="J37" s="5">
        <v>11.42</v>
      </c>
      <c r="K37" s="2">
        <f>LOOKUP(J37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48</v>
      </c>
      <c r="L37" s="2">
        <f t="shared" si="1"/>
        <v>100</v>
      </c>
      <c r="M37" s="2">
        <v>30</v>
      </c>
      <c r="N37" s="17"/>
      <c r="O37" s="18"/>
      <c r="P37" s="13"/>
    </row>
    <row r="38" spans="1:16" x14ac:dyDescent="0.25">
      <c r="A38" s="38">
        <v>30</v>
      </c>
      <c r="B38" s="6" t="s">
        <v>146</v>
      </c>
      <c r="C38" s="7">
        <v>2003</v>
      </c>
      <c r="D38" s="2" t="s">
        <v>32</v>
      </c>
      <c r="E38" s="2">
        <v>146</v>
      </c>
      <c r="F38" s="2">
        <v>7</v>
      </c>
      <c r="G38" s="2">
        <f>LOOKUP(F38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H38" s="2">
        <v>4</v>
      </c>
      <c r="I38" s="2">
        <f>LOOKUP(H38,{0,1,2,3,4,5,6,7,8,9,10,11,12,13,14,15,16,17,18,19,20,21,22,23,24,25,26,27,28,29,30,31,32,33},{0,6,11,16,21,26,30,34,38,41,44,47,50,53,56,59,62,65,68,71,74,76,78,80,82,84,86,88,90,92,94,96,98,100})</f>
        <v>21</v>
      </c>
      <c r="J38" s="5">
        <v>9.57</v>
      </c>
      <c r="K38" s="2">
        <f>LOOKUP(J38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61</v>
      </c>
      <c r="L38" s="2">
        <f t="shared" si="1"/>
        <v>96</v>
      </c>
      <c r="M38" s="2">
        <v>31</v>
      </c>
      <c r="N38" s="17"/>
      <c r="O38" s="18"/>
      <c r="P38" s="13"/>
    </row>
    <row r="39" spans="1:16" x14ac:dyDescent="0.25">
      <c r="A39" s="2">
        <v>31</v>
      </c>
      <c r="B39" s="6" t="s">
        <v>147</v>
      </c>
      <c r="C39" s="7">
        <v>2004</v>
      </c>
      <c r="D39" s="2" t="s">
        <v>32</v>
      </c>
      <c r="E39" s="2">
        <v>147</v>
      </c>
      <c r="F39" s="2">
        <v>11</v>
      </c>
      <c r="G39" s="2">
        <f>LOOKUP(F39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39" s="2">
        <v>6</v>
      </c>
      <c r="I39" s="2">
        <f>LOOKUP(H39,{0,1,2,3,4,5,6,7,8,9,10,11,12,13,14,15,16,17,18,19,20,21,22,23,24,25,26,27,28,29,30,31,32,33},{0,6,11,16,21,26,30,34,38,41,44,47,50,53,56,59,62,65,68,71,74,76,78,80,82,84,86,88,90,92,94,96,98,100})</f>
        <v>30</v>
      </c>
      <c r="J39" s="5">
        <v>12.19</v>
      </c>
      <c r="K39" s="2">
        <f>LOOKUP(J39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39" s="2">
        <f t="shared" si="1"/>
        <v>95</v>
      </c>
      <c r="M39" s="2">
        <v>32</v>
      </c>
      <c r="N39" s="17"/>
      <c r="O39" s="18"/>
      <c r="P39" s="13"/>
    </row>
    <row r="40" spans="1:16" x14ac:dyDescent="0.25">
      <c r="A40" s="2">
        <v>32</v>
      </c>
      <c r="B40" s="6" t="s">
        <v>133</v>
      </c>
      <c r="C40" s="7">
        <v>2002</v>
      </c>
      <c r="D40" s="2" t="s">
        <v>25</v>
      </c>
      <c r="E40" s="2">
        <v>129</v>
      </c>
      <c r="F40" s="2">
        <v>11</v>
      </c>
      <c r="G40" s="2">
        <f>LOOKUP(F40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40" s="2">
        <v>2</v>
      </c>
      <c r="I40" s="2">
        <f>LOOKUP(H40,{0,1,2,3,4,5,6,7,8,9,10,11,12,13,14,15,16,17,18,19,20,21,22,23,24,25,26,27,28,29,30,31,32,33},{0,6,11,16,21,26,30,34,38,41,44,47,50,53,56,59,62,65,68,71,74,76,78,80,82,84,86,88,90,92,94,96,98,100})</f>
        <v>11</v>
      </c>
      <c r="J40" s="5">
        <v>10.15</v>
      </c>
      <c r="K40" s="2">
        <f>LOOKUP(J40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59</v>
      </c>
      <c r="L40" s="2">
        <f t="shared" si="1"/>
        <v>92</v>
      </c>
      <c r="M40" s="2">
        <v>33</v>
      </c>
      <c r="N40" s="17"/>
      <c r="O40" s="18"/>
      <c r="P40" s="13"/>
    </row>
    <row r="41" spans="1:16" x14ac:dyDescent="0.25">
      <c r="A41" s="38">
        <v>33</v>
      </c>
      <c r="B41" s="6" t="s">
        <v>128</v>
      </c>
      <c r="C41" s="7">
        <v>2004</v>
      </c>
      <c r="D41" s="2" t="s">
        <v>51</v>
      </c>
      <c r="E41" s="2">
        <v>246</v>
      </c>
      <c r="F41" s="2">
        <v>5</v>
      </c>
      <c r="G41" s="2">
        <f>LOOKUP(F41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10</v>
      </c>
      <c r="H41" s="2">
        <v>3</v>
      </c>
      <c r="I41" s="2">
        <f>LOOKUP(H41,{0,1,2,3,4,5,6,7,8,9,10,11,12,13,14,15,16,17,18,19,20,21,22,23,24,25,26,27,28,29,30,31,32,33},{0,6,11,16,21,26,30,34,38,41,44,47,50,53,56,59,62,65,68,71,74,76,78,80,82,84,86,88,90,92,94,96,98,100})</f>
        <v>16</v>
      </c>
      <c r="J41" s="5">
        <v>10.27</v>
      </c>
      <c r="K41" s="2">
        <f>LOOKUP(J41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57</v>
      </c>
      <c r="L41" s="2">
        <f t="shared" si="1"/>
        <v>83</v>
      </c>
      <c r="M41" s="2">
        <v>34</v>
      </c>
      <c r="N41" s="17"/>
      <c r="O41" s="18"/>
      <c r="P41" s="13"/>
    </row>
    <row r="42" spans="1:16" x14ac:dyDescent="0.25">
      <c r="A42" s="38">
        <v>34</v>
      </c>
      <c r="B42" s="6" t="s">
        <v>145</v>
      </c>
      <c r="C42" s="7">
        <v>2003</v>
      </c>
      <c r="D42" s="2" t="s">
        <v>32</v>
      </c>
      <c r="E42" s="2">
        <v>145</v>
      </c>
      <c r="F42" s="2">
        <v>5</v>
      </c>
      <c r="G42" s="2">
        <f>LOOKUP(F42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10</v>
      </c>
      <c r="H42" s="2">
        <v>1</v>
      </c>
      <c r="I42" s="2">
        <f>LOOKUP(H42,{0,1,2,3,4,5,6,7,8,9,10,11,12,13,14,15,16,17,18,19,20,21,22,23,24,25,26,27,28,29,30,31,32,33},{0,6,11,16,21,26,30,34,38,41,44,47,50,53,56,59,62,65,68,71,74,76,78,80,82,84,86,88,90,92,94,96,98,100})</f>
        <v>6</v>
      </c>
      <c r="J42" s="5">
        <v>10.06</v>
      </c>
      <c r="K42" s="2">
        <f>LOOKUP(J42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60</v>
      </c>
      <c r="L42" s="2">
        <f t="shared" si="1"/>
        <v>76</v>
      </c>
      <c r="M42" s="2">
        <v>35</v>
      </c>
      <c r="N42" s="17"/>
      <c r="O42" s="18"/>
      <c r="P42" s="13"/>
    </row>
    <row r="43" spans="1:16" x14ac:dyDescent="0.25">
      <c r="A43" s="38">
        <v>35</v>
      </c>
      <c r="B43" s="6" t="s">
        <v>153</v>
      </c>
      <c r="C43" s="7">
        <v>2004</v>
      </c>
      <c r="D43" s="2" t="s">
        <v>39</v>
      </c>
      <c r="E43" s="2">
        <v>235</v>
      </c>
      <c r="F43" s="2">
        <v>4</v>
      </c>
      <c r="G43" s="2">
        <f>LOOKUP(F43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H43" s="2">
        <v>0</v>
      </c>
      <c r="I43" s="2">
        <f>LOOKUP(H43,{0,1,2,3,4,5,6,7,8,9,10,11,12,13,14,15,16,17,18,19,20,21,22,23,24,25,26,27,28,29,30,31,32,33},{0,6,11,16,21,26,30,34,38,41,44,47,50,53,56,59,62,65,68,71,74,76,78,80,82,84,86,88,90,92,94,96,98,100})</f>
        <v>0</v>
      </c>
      <c r="J43" s="5">
        <v>9.0500000000000007</v>
      </c>
      <c r="K43" s="2">
        <f>LOOKUP(J43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43" s="2">
        <f t="shared" si="1"/>
        <v>76</v>
      </c>
      <c r="M43" s="2" t="s">
        <v>220</v>
      </c>
      <c r="N43" s="17"/>
      <c r="O43" s="18"/>
      <c r="P43" s="13"/>
    </row>
  </sheetData>
  <autoFilter ref="L5:L21">
    <sortState ref="A10:P44">
      <sortCondition descending="1" ref="L1:L21"/>
    </sortState>
  </autoFilter>
  <sortState ref="B4:L39">
    <sortCondition descending="1" ref="L4:L39"/>
  </sortState>
  <mergeCells count="14">
    <mergeCell ref="O5:O7"/>
    <mergeCell ref="P5:P7"/>
    <mergeCell ref="A5:A7"/>
    <mergeCell ref="B5:B7"/>
    <mergeCell ref="C5:C7"/>
    <mergeCell ref="D5:D7"/>
    <mergeCell ref="E5:E7"/>
    <mergeCell ref="L5:L7"/>
    <mergeCell ref="M5:M7"/>
    <mergeCell ref="N5:N7"/>
    <mergeCell ref="F6:G6"/>
    <mergeCell ref="H6:I6"/>
    <mergeCell ref="J6:K6"/>
    <mergeCell ref="F5:K5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workbookViewId="0">
      <selection activeCell="A2" sqref="A2:M10"/>
    </sheetView>
  </sheetViews>
  <sheetFormatPr defaultRowHeight="15" x14ac:dyDescent="0.25"/>
  <cols>
    <col min="1" max="1" width="4.5703125" customWidth="1"/>
    <col min="2" max="2" width="26.42578125" customWidth="1"/>
    <col min="3" max="3" width="8.7109375" customWidth="1"/>
    <col min="5" max="5" width="8.7109375" customWidth="1"/>
    <col min="13" max="13" width="4.5703125" customWidth="1"/>
    <col min="14" max="14" width="29.85546875" customWidth="1"/>
    <col min="15" max="15" width="8.85546875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216</v>
      </c>
      <c r="I3" s="24"/>
      <c r="J3" s="24"/>
      <c r="K3" s="24"/>
      <c r="L3" s="24"/>
      <c r="M3" s="25"/>
    </row>
    <row r="4" spans="1:16" ht="15" customHeight="1" x14ac:dyDescent="0.25">
      <c r="A4" s="42" t="s">
        <v>0</v>
      </c>
      <c r="B4" s="42" t="s">
        <v>1</v>
      </c>
      <c r="C4" s="42" t="s">
        <v>13</v>
      </c>
      <c r="D4" s="42" t="s">
        <v>2</v>
      </c>
      <c r="E4" s="42" t="s">
        <v>14</v>
      </c>
      <c r="F4" s="42" t="s">
        <v>3</v>
      </c>
      <c r="G4" s="42"/>
      <c r="H4" s="42"/>
      <c r="I4" s="42"/>
      <c r="J4" s="42"/>
      <c r="K4" s="42"/>
      <c r="L4" s="42" t="s">
        <v>4</v>
      </c>
      <c r="M4" s="42" t="s">
        <v>0</v>
      </c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42" t="s">
        <v>5</v>
      </c>
      <c r="G5" s="42"/>
      <c r="H5" s="42" t="s">
        <v>6</v>
      </c>
      <c r="I5" s="42"/>
      <c r="J5" s="42" t="s">
        <v>11</v>
      </c>
      <c r="K5" s="42"/>
      <c r="L5" s="42"/>
      <c r="M5" s="42"/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2"/>
      <c r="M6" s="42"/>
      <c r="N6" s="41"/>
      <c r="O6" s="41"/>
      <c r="P6" s="41"/>
    </row>
    <row r="7" spans="1:16" x14ac:dyDescent="0.25">
      <c r="A7" s="2">
        <v>1</v>
      </c>
      <c r="B7" s="3" t="s">
        <v>158</v>
      </c>
      <c r="C7" s="4">
        <v>2001</v>
      </c>
      <c r="D7" s="8" t="s">
        <v>23</v>
      </c>
      <c r="E7" s="8">
        <v>155</v>
      </c>
      <c r="F7" s="2">
        <v>24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48</v>
      </c>
      <c r="H7" s="2">
        <v>48</v>
      </c>
      <c r="I7" s="2">
        <f>LOOKUP(H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78</v>
      </c>
      <c r="J7" s="5">
        <v>10.32</v>
      </c>
      <c r="K7" s="2">
        <f>LOOKUP(J7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85</v>
      </c>
      <c r="L7" s="2">
        <f t="shared" ref="L7:L10" si="0">SUM(G7,I7,K7)</f>
        <v>211</v>
      </c>
      <c r="M7" s="2">
        <v>1</v>
      </c>
      <c r="N7" s="17"/>
      <c r="O7" s="18"/>
      <c r="P7" s="13"/>
    </row>
    <row r="8" spans="1:16" x14ac:dyDescent="0.25">
      <c r="A8" s="2">
        <v>2</v>
      </c>
      <c r="B8" s="3" t="s">
        <v>157</v>
      </c>
      <c r="C8" s="4">
        <v>2001</v>
      </c>
      <c r="D8" s="8" t="s">
        <v>19</v>
      </c>
      <c r="E8" s="8">
        <v>154</v>
      </c>
      <c r="F8" s="2">
        <v>37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74</v>
      </c>
      <c r="H8" s="2">
        <v>44</v>
      </c>
      <c r="I8" s="2">
        <f>LOOKUP(H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74</v>
      </c>
      <c r="J8" s="5">
        <v>19.25</v>
      </c>
      <c r="K8" s="2">
        <f>LOOKUP(J8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8" s="2">
        <f t="shared" si="0"/>
        <v>181</v>
      </c>
      <c r="M8" s="2">
        <v>2</v>
      </c>
      <c r="N8" s="17"/>
      <c r="O8" s="18"/>
      <c r="P8" s="13"/>
    </row>
    <row r="9" spans="1:16" x14ac:dyDescent="0.25">
      <c r="A9" s="2">
        <v>3</v>
      </c>
      <c r="B9" s="3" t="s">
        <v>156</v>
      </c>
      <c r="C9" s="4">
        <v>2000</v>
      </c>
      <c r="D9" s="8" t="s">
        <v>15</v>
      </c>
      <c r="E9" s="8">
        <v>151</v>
      </c>
      <c r="F9" s="2">
        <v>31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62</v>
      </c>
      <c r="H9" s="2">
        <v>23</v>
      </c>
      <c r="I9" s="2">
        <f>LOOKUP(H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53</v>
      </c>
      <c r="J9" s="5">
        <v>27.01</v>
      </c>
      <c r="K9" s="2">
        <f>LOOKUP(J9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12</v>
      </c>
      <c r="L9" s="2">
        <f t="shared" si="0"/>
        <v>127</v>
      </c>
      <c r="M9" s="2">
        <v>3</v>
      </c>
      <c r="N9" s="17"/>
      <c r="O9" s="18"/>
      <c r="P9" s="13"/>
    </row>
    <row r="10" spans="1:16" x14ac:dyDescent="0.25">
      <c r="A10" s="2">
        <v>4</v>
      </c>
      <c r="B10" s="3" t="s">
        <v>155</v>
      </c>
      <c r="C10" s="4">
        <v>2001</v>
      </c>
      <c r="D10" s="8" t="s">
        <v>15</v>
      </c>
      <c r="E10" s="8">
        <v>150</v>
      </c>
      <c r="F10" s="2">
        <v>24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48</v>
      </c>
      <c r="H10" s="2">
        <v>30</v>
      </c>
      <c r="I10" s="2">
        <f>LOOKUP(H10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60</v>
      </c>
      <c r="J10" s="5">
        <v>26.21</v>
      </c>
      <c r="K10" s="2">
        <f>LOOKUP(J10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13</v>
      </c>
      <c r="L10" s="2">
        <f t="shared" si="0"/>
        <v>121</v>
      </c>
      <c r="M10" s="2">
        <v>4</v>
      </c>
      <c r="N10" s="17"/>
      <c r="O10" s="18"/>
      <c r="P10" s="13"/>
    </row>
  </sheetData>
  <autoFilter ref="L4:L10">
    <sortState ref="A8:P12">
      <sortCondition descending="1" ref="L1:L12"/>
    </sortState>
  </autoFilter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6"/>
  <sheetViews>
    <sheetView workbookViewId="0">
      <selection activeCell="H29" sqref="H29"/>
    </sheetView>
  </sheetViews>
  <sheetFormatPr defaultRowHeight="15" x14ac:dyDescent="0.25"/>
  <cols>
    <col min="1" max="1" width="4.42578125" customWidth="1"/>
    <col min="2" max="2" width="31" customWidth="1"/>
    <col min="3" max="3" width="8.140625" customWidth="1"/>
    <col min="5" max="5" width="8.42578125" customWidth="1"/>
    <col min="13" max="13" width="4.42578125" customWidth="1"/>
    <col min="14" max="14" width="35.7109375" customWidth="1"/>
    <col min="15" max="15" width="6.85546875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217</v>
      </c>
      <c r="I3" s="24"/>
      <c r="J3" s="24"/>
      <c r="K3" s="24"/>
      <c r="L3" s="24"/>
      <c r="M3" s="25"/>
    </row>
    <row r="4" spans="1:16" ht="15" customHeight="1" x14ac:dyDescent="0.25">
      <c r="A4" s="42" t="s">
        <v>0</v>
      </c>
      <c r="B4" s="42" t="s">
        <v>1</v>
      </c>
      <c r="C4" s="42" t="s">
        <v>13</v>
      </c>
      <c r="D4" s="42" t="s">
        <v>2</v>
      </c>
      <c r="E4" s="42" t="s">
        <v>14</v>
      </c>
      <c r="F4" s="42" t="s">
        <v>3</v>
      </c>
      <c r="G4" s="42"/>
      <c r="H4" s="42"/>
      <c r="I4" s="42"/>
      <c r="J4" s="42"/>
      <c r="K4" s="42"/>
      <c r="L4" s="42" t="s">
        <v>4</v>
      </c>
      <c r="M4" s="42" t="s">
        <v>0</v>
      </c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42" t="s">
        <v>5</v>
      </c>
      <c r="G5" s="42"/>
      <c r="H5" s="42" t="s">
        <v>6</v>
      </c>
      <c r="I5" s="42"/>
      <c r="J5" s="42" t="s">
        <v>11</v>
      </c>
      <c r="K5" s="42"/>
      <c r="L5" s="42"/>
      <c r="M5" s="42"/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2"/>
      <c r="M6" s="42"/>
      <c r="N6" s="41"/>
      <c r="O6" s="41"/>
      <c r="P6" s="41"/>
    </row>
    <row r="7" spans="1:16" x14ac:dyDescent="0.25">
      <c r="A7" s="2">
        <v>1</v>
      </c>
      <c r="B7" s="6" t="s">
        <v>174</v>
      </c>
      <c r="C7" s="7">
        <v>2001</v>
      </c>
      <c r="D7" s="2" t="s">
        <v>35</v>
      </c>
      <c r="E7" s="2">
        <v>219</v>
      </c>
      <c r="F7" s="2">
        <v>40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80</v>
      </c>
      <c r="H7" s="2">
        <v>17</v>
      </c>
      <c r="I7" s="2">
        <f>LOOKUP(H7,{0,1,2,3,4,5,6,7,8,9,10,11,12,13,14,15,16,17,18,19,20,21,22,23,24,25,26,27,28,29,30,31,32,33,34,35,36,37,38,39,40},{0,5,10,14,18,22,26,29,32,35,38,41,44,46,48,50,52,54,56,58,60,62,64,66,68,70,72,74,76,78,80,82,84,86,88,90,92,94,96,98,100})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7" s="5">
        <v>12.08</v>
      </c>
      <c r="K7" s="2">
        <f>LOOKUP(J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59</v>
      </c>
      <c r="L7" s="2">
        <f t="shared" ref="L7:L26" si="0">SUM(G7,I7,K7)</f>
        <v>193</v>
      </c>
      <c r="M7" s="2">
        <v>1</v>
      </c>
      <c r="N7" s="17"/>
      <c r="O7" s="18"/>
      <c r="P7" s="13"/>
    </row>
    <row r="8" spans="1:16" x14ac:dyDescent="0.25">
      <c r="A8" s="2">
        <v>2</v>
      </c>
      <c r="B8" s="6" t="s">
        <v>171</v>
      </c>
      <c r="C8" s="7">
        <v>2000</v>
      </c>
      <c r="D8" s="2" t="s">
        <v>32</v>
      </c>
      <c r="E8" s="2">
        <v>178</v>
      </c>
      <c r="F8" s="2">
        <v>28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56</v>
      </c>
      <c r="H8" s="2">
        <v>14</v>
      </c>
      <c r="I8" s="2">
        <f>LOOKUP(H8,{0,1,2,3,4,5,6,7,8,9,10,11,12,13,14,15,16,17,18,19,20,21,22,23,24,25,26,27,28,29,30,31,32,33,34,35,36,37,38,39,40},{0,5,10,14,18,22,26,29,32,35,38,41,44,46,48,50,52,54,56,58,60,62,64,66,68,70,72,74,76,78,80,82,84,86,88,90,92,94,96,98,100})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J8" s="5">
        <v>9.44</v>
      </c>
      <c r="K8" s="2">
        <f>LOOKUP(J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81</v>
      </c>
      <c r="L8" s="2">
        <f t="shared" si="0"/>
        <v>185</v>
      </c>
      <c r="M8" s="2">
        <v>2</v>
      </c>
      <c r="N8" s="17"/>
      <c r="O8" s="18"/>
      <c r="P8" s="13"/>
    </row>
    <row r="9" spans="1:16" x14ac:dyDescent="0.25">
      <c r="A9" s="2">
        <v>3</v>
      </c>
      <c r="B9" s="6" t="s">
        <v>169</v>
      </c>
      <c r="C9" s="7">
        <v>2000</v>
      </c>
      <c r="D9" s="2" t="s">
        <v>32</v>
      </c>
      <c r="E9" s="2">
        <v>176</v>
      </c>
      <c r="F9" s="2">
        <v>26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52</v>
      </c>
      <c r="H9" s="2">
        <v>15</v>
      </c>
      <c r="I9" s="2">
        <f>LOOKUP(H9,{0,1,2,3,4,5,6,7,8,9,10,11,12,13,14,15,16,17,18,19,20,21,22,23,24,25,26,27,28,29,30,31,32,33,34,35,36,37,38,39,40},{0,5,10,14,18,22,26,29,32,35,38,41,44,46,48,50,52,54,56,58,60,62,64,66,68,70,72,74,76,78,80,82,84,86,88,90,92,94,96,98,100})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J9" s="5">
        <v>9.4499999999999993</v>
      </c>
      <c r="K9" s="2">
        <f>LOOKUP(J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81</v>
      </c>
      <c r="L9" s="2">
        <f t="shared" si="0"/>
        <v>183</v>
      </c>
      <c r="M9" s="2">
        <v>3</v>
      </c>
      <c r="N9" s="17"/>
      <c r="O9" s="18"/>
      <c r="P9" s="13"/>
    </row>
    <row r="10" spans="1:16" x14ac:dyDescent="0.25">
      <c r="A10" s="2">
        <v>4</v>
      </c>
      <c r="B10" s="6" t="s">
        <v>161</v>
      </c>
      <c r="C10" s="7">
        <v>2000</v>
      </c>
      <c r="D10" s="2" t="s">
        <v>23</v>
      </c>
      <c r="E10" s="2">
        <v>163</v>
      </c>
      <c r="F10" s="2">
        <v>40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80</v>
      </c>
      <c r="H10" s="2">
        <v>10</v>
      </c>
      <c r="I10" s="2">
        <f>LOOKUP(H10,{0,1,2,3,4,5,6,7,8,9,10,11,12,13,14,15,16,17,18,19,20,21,22,23,24,25,26,27,28,29,30,31,32,33,34,35,36,37,38,39,40},{0,5,10,14,18,22,26,29,32,35,38,41,44,46,48,50,52,54,56,58,60,62,64,66,68,70,72,74,76,78,80,82,84,86,88,90,92,94,96,98,100})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J10" s="5">
        <v>12.19</v>
      </c>
      <c r="K10" s="2">
        <f>LOOKUP(J10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10" s="2">
        <f t="shared" si="0"/>
        <v>176</v>
      </c>
      <c r="M10" s="2">
        <v>4</v>
      </c>
      <c r="N10" s="17"/>
      <c r="O10" s="18"/>
      <c r="P10" s="13"/>
    </row>
    <row r="11" spans="1:16" x14ac:dyDescent="0.25">
      <c r="A11" s="2">
        <v>5</v>
      </c>
      <c r="B11" s="6" t="s">
        <v>160</v>
      </c>
      <c r="C11" s="7">
        <v>2001</v>
      </c>
      <c r="D11" s="2" t="s">
        <v>30</v>
      </c>
      <c r="E11" s="2">
        <v>243</v>
      </c>
      <c r="F11" s="2">
        <v>32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64</v>
      </c>
      <c r="H11" s="2">
        <v>18</v>
      </c>
      <c r="I11" s="2">
        <f>LOOKUP(H11,{0,1,2,3,4,5,6,7,8,9,10,11,12,13,14,15,16,17,18,19,20,21,22,23,24,25,26,27,28,29,30,31,32,33,34,35,36,37,38,39,40},{0,5,10,14,18,22,26,29,32,35,38,41,44,46,48,50,52,54,56,58,60,62,64,66,68,70,72,74,76,78,80,82,84,86,88,90,92,94,96,98,100})</f>
        <v>56</v>
      </c>
      <c r="J11" s="5">
        <v>12.44</v>
      </c>
      <c r="K11" s="2">
        <f>LOOKUP(J11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55</v>
      </c>
      <c r="L11" s="2">
        <f t="shared" si="0"/>
        <v>175</v>
      </c>
      <c r="M11" s="2">
        <v>5</v>
      </c>
      <c r="N11" s="17"/>
      <c r="O11" s="18"/>
      <c r="P11" s="13"/>
    </row>
    <row r="12" spans="1:16" x14ac:dyDescent="0.25">
      <c r="A12" s="2">
        <v>6</v>
      </c>
      <c r="B12" s="6" t="s">
        <v>170</v>
      </c>
      <c r="C12" s="7">
        <v>2001</v>
      </c>
      <c r="D12" s="2" t="s">
        <v>32</v>
      </c>
      <c r="E12" s="2">
        <v>177</v>
      </c>
      <c r="F12" s="2">
        <v>31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2" s="2">
        <v>15</v>
      </c>
      <c r="I12" s="2">
        <f>LOOKUP(H12,{0,1,2,3,4,5,6,7,8,9,10,11,12,13,14,15,16,17,18,19,20,21,22,23,24,25,26,27,28,29,30,31,32,33,34,35,36,37,38,39,40},{0,5,10,14,18,22,26,29,32,35,38,41,44,46,48,50,52,54,56,58,60,62,64,66,68,70,72,74,76,78,80,82,84,86,88,90,92,94,96,98,100})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J12" s="5">
        <v>12.55</v>
      </c>
      <c r="K12" s="2">
        <f>LOOKUP(J12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54</v>
      </c>
      <c r="L12" s="2">
        <f t="shared" si="0"/>
        <v>166</v>
      </c>
      <c r="M12" s="2">
        <v>6</v>
      </c>
      <c r="N12" s="17"/>
      <c r="O12" s="18"/>
      <c r="P12" s="13"/>
    </row>
    <row r="13" spans="1:16" x14ac:dyDescent="0.25">
      <c r="A13" s="2">
        <v>7</v>
      </c>
      <c r="B13" s="6" t="s">
        <v>164</v>
      </c>
      <c r="C13" s="7">
        <v>2001</v>
      </c>
      <c r="D13" s="2" t="s">
        <v>28</v>
      </c>
      <c r="E13" s="2">
        <v>171</v>
      </c>
      <c r="F13" s="2">
        <v>31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3" s="2">
        <v>14</v>
      </c>
      <c r="I13" s="2">
        <f>LOOKUP(H13,{0,1,2,3,4,5,6,7,8,9,10,11,12,13,14,15,16,17,18,19,20,21,22,23,24,25,26,27,28,29,30,31,32,33,34,35,36,37,38,39,40},{0,5,10,14,18,22,26,29,32,35,38,41,44,46,48,50,52,54,56,58,60,62,64,66,68,70,72,74,76,78,80,82,84,86,88,90,92,94,96,98,100})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J13" s="5">
        <v>13.06</v>
      </c>
      <c r="K13" s="2">
        <f>LOOKUP(J13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52</v>
      </c>
      <c r="L13" s="2">
        <f t="shared" si="0"/>
        <v>162</v>
      </c>
      <c r="M13" s="2">
        <v>7</v>
      </c>
      <c r="N13" s="17"/>
      <c r="O13" s="18"/>
      <c r="P13" s="13"/>
    </row>
    <row r="14" spans="1:16" x14ac:dyDescent="0.25">
      <c r="A14" s="2">
        <v>8</v>
      </c>
      <c r="B14" s="6" t="s">
        <v>175</v>
      </c>
      <c r="C14" s="7">
        <v>2001</v>
      </c>
      <c r="D14" s="2" t="s">
        <v>35</v>
      </c>
      <c r="E14" s="2">
        <v>220</v>
      </c>
      <c r="F14" s="2">
        <v>31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4" s="2">
        <v>9</v>
      </c>
      <c r="I14" s="2">
        <f>LOOKUP(H14,{0,1,2,3,4,5,6,7,8,9,10,11,12,13,14,15,16,17,18,19,20,21,22,23,24,25,26,27,28,29,30,31,32,33,34,35,36,37,38,39,40},{0,5,10,14,18,22,26,29,32,35,38,41,44,46,48,50,52,54,56,58,60,62,64,66,68,70,72,74,76,78,80,82,84,86,88,90,92,94,96,98,100})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14" s="5">
        <v>14.57</v>
      </c>
      <c r="K14" s="2">
        <f>LOOKUP(J14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41</v>
      </c>
      <c r="L14" s="2">
        <f t="shared" si="0"/>
        <v>138</v>
      </c>
      <c r="M14" s="2">
        <v>8</v>
      </c>
      <c r="N14" s="17"/>
      <c r="O14" s="18"/>
      <c r="P14" s="13"/>
    </row>
    <row r="15" spans="1:16" x14ac:dyDescent="0.25">
      <c r="A15" s="2">
        <v>9</v>
      </c>
      <c r="B15" s="6" t="s">
        <v>172</v>
      </c>
      <c r="C15" s="7">
        <v>2001</v>
      </c>
      <c r="D15" s="2" t="s">
        <v>35</v>
      </c>
      <c r="E15" s="2">
        <v>217</v>
      </c>
      <c r="F15" s="2">
        <v>34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68</v>
      </c>
      <c r="H15" s="2">
        <v>11</v>
      </c>
      <c r="I15" s="2">
        <f>LOOKUP(H15,{0,1,2,3,4,5,6,7,8,9,10,11,12,13,14,15,16,17,18,19,20,21,22,23,24,25,26,27,28,29,30,31,32,33,34,35,36,37,38,39,40},{0,5,10,14,18,22,26,29,32,35,38,41,44,46,48,50,52,54,56,58,60,62,64,66,68,70,72,74,76,78,80,82,84,86,88,90,92,94,96,98,100})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J15" s="5">
        <v>18.05</v>
      </c>
      <c r="K15" s="2">
        <f>LOOKUP(J15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15" s="2">
        <f t="shared" si="0"/>
        <v>135</v>
      </c>
      <c r="M15" s="2">
        <v>9</v>
      </c>
      <c r="N15" s="17"/>
      <c r="O15" s="18"/>
      <c r="P15" s="13"/>
    </row>
    <row r="16" spans="1:16" x14ac:dyDescent="0.25">
      <c r="A16" s="2">
        <v>10</v>
      </c>
      <c r="B16" s="6" t="s">
        <v>162</v>
      </c>
      <c r="C16" s="7">
        <v>2000</v>
      </c>
      <c r="D16" s="2" t="s">
        <v>23</v>
      </c>
      <c r="E16" s="2">
        <v>164</v>
      </c>
      <c r="F16" s="2">
        <v>24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48</v>
      </c>
      <c r="H16" s="2">
        <v>11</v>
      </c>
      <c r="I16" s="2">
        <f>LOOKUP(H16,{0,1,2,3,4,5,6,7,8,9,10,11,12,13,14,15,16,17,18,19,20,21,22,23,24,25,26,27,28,29,30,31,32,33,34,35,36,37,38,39,40},{0,5,10,14,18,22,26,29,32,35,38,41,44,46,48,50,52,54,56,58,60,62,64,66,68,70,72,74,76,78,80,82,84,86,88,90,92,94,96,98,100})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J16" s="5">
        <v>14.4</v>
      </c>
      <c r="K16" s="2">
        <f>LOOKUP(J16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42</v>
      </c>
      <c r="L16" s="2">
        <f t="shared" si="0"/>
        <v>131</v>
      </c>
      <c r="M16" s="2">
        <v>10</v>
      </c>
      <c r="N16" s="17"/>
      <c r="O16" s="18"/>
      <c r="P16" s="13"/>
    </row>
    <row r="17" spans="1:16" x14ac:dyDescent="0.25">
      <c r="A17" s="2">
        <v>11</v>
      </c>
      <c r="B17" s="6" t="s">
        <v>159</v>
      </c>
      <c r="C17" s="7">
        <v>2000</v>
      </c>
      <c r="D17" s="2" t="s">
        <v>19</v>
      </c>
      <c r="E17" s="2">
        <v>160</v>
      </c>
      <c r="F17" s="2">
        <v>35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17" s="2">
        <v>12</v>
      </c>
      <c r="I17" s="2">
        <f>LOOKUP(H17,{0,1,2,3,4,5,6,7,8,9,10,11,12,13,14,15,16,17,18,19,20,21,22,23,24,25,26,27,28,29,30,31,32,33,34,35,36,37,38,39,40},{0,5,10,14,18,22,26,29,32,35,38,41,44,46,48,50,52,54,56,58,60,62,64,66,68,70,72,74,76,78,80,82,84,86,88,90,92,94,96,98,100})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17" s="5">
        <v>22.45</v>
      </c>
      <c r="K17" s="2">
        <f>LOOKUP(J17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13</v>
      </c>
      <c r="L17" s="2">
        <f t="shared" si="0"/>
        <v>127</v>
      </c>
      <c r="M17" s="2">
        <v>11</v>
      </c>
      <c r="N17" s="17"/>
      <c r="O17" s="18"/>
      <c r="P17" s="13"/>
    </row>
    <row r="18" spans="1:16" x14ac:dyDescent="0.25">
      <c r="A18" s="2">
        <v>12</v>
      </c>
      <c r="B18" s="6" t="s">
        <v>168</v>
      </c>
      <c r="C18" s="7">
        <v>2000</v>
      </c>
      <c r="D18" s="2" t="s">
        <v>51</v>
      </c>
      <c r="E18" s="2">
        <v>174</v>
      </c>
      <c r="F18" s="2">
        <v>27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H18" s="2">
        <v>13</v>
      </c>
      <c r="I18" s="2">
        <f>LOOKUP(H18,{0,1,2,3,4,5,6,7,8,9,10,11,12,13,14,15,16,17,18,19,20,21,22,23,24,25,26,27,28,29,30,31,32,33,34,35,36,37,38,39,40},{0,5,10,14,18,22,26,29,32,35,38,41,44,46,48,50,52,54,56,58,60,62,64,66,68,70,72,74,76,78,80,82,84,86,88,90,92,94,96,98,100})</f>
        <v>46</v>
      </c>
      <c r="J18" s="5">
        <v>19.05</v>
      </c>
      <c r="K18" s="2">
        <f>LOOKUP(J18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L18" s="2">
        <f t="shared" si="0"/>
        <v>123</v>
      </c>
      <c r="M18" s="2">
        <v>12</v>
      </c>
      <c r="N18" s="17"/>
      <c r="O18" s="18"/>
      <c r="P18" s="13"/>
    </row>
    <row r="19" spans="1:16" x14ac:dyDescent="0.25">
      <c r="A19" s="2">
        <v>13</v>
      </c>
      <c r="B19" s="6" t="s">
        <v>173</v>
      </c>
      <c r="C19" s="7">
        <v>2001</v>
      </c>
      <c r="D19" s="2" t="s">
        <v>35</v>
      </c>
      <c r="E19" s="2">
        <v>218</v>
      </c>
      <c r="F19" s="2">
        <v>29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19" s="2">
        <v>10</v>
      </c>
      <c r="I19" s="2">
        <f>LOOKUP(H19,{0,1,2,3,4,5,6,7,8,9,10,11,12,13,14,15,16,17,18,19,20,21,22,23,24,25,26,27,28,29,30,31,32,33,34,35,36,37,38,39,40},{0,5,10,14,18,22,26,29,32,35,38,41,44,46,48,50,52,54,56,58,60,62,64,66,68,70,72,74,76,78,80,82,84,86,88,90,92,94,96,98,100})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J19" s="5">
        <v>18.45</v>
      </c>
      <c r="K19" s="2">
        <f>LOOKUP(J19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24</v>
      </c>
      <c r="L19" s="2">
        <f t="shared" si="0"/>
        <v>120</v>
      </c>
      <c r="M19" s="2">
        <v>13</v>
      </c>
      <c r="N19" s="17"/>
      <c r="O19" s="18"/>
      <c r="P19" s="13"/>
    </row>
    <row r="20" spans="1:16" x14ac:dyDescent="0.25">
      <c r="A20" s="2">
        <v>14</v>
      </c>
      <c r="B20" s="6" t="s">
        <v>152</v>
      </c>
      <c r="C20" s="7">
        <v>2000</v>
      </c>
      <c r="D20" s="2" t="s">
        <v>37</v>
      </c>
      <c r="E20" s="2">
        <v>226</v>
      </c>
      <c r="F20" s="2">
        <v>21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42</v>
      </c>
      <c r="H20" s="2">
        <v>29</v>
      </c>
      <c r="I20" s="2">
        <f>LOOKUP(H20,{0,1,2,3,4,5,6,7,8,9,10,11,12,13,14,15,16,17,18,19,20,21,22,23,24,25,26,27,28,29,30,31,32,33,34,35,36,37,38,39,40},{0,5,10,14,18,22,26,29,32,35,38,41,44,46,48,50,52,54,56,58,60,62,64,66,68,70,72,74,76,78,80,82,84,86,88,90,92,94,96,98,100})</f>
        <v>78</v>
      </c>
      <c r="J20" s="5">
        <f>P20-3</f>
        <v>-3</v>
      </c>
      <c r="K20" s="2">
        <f>LOOKUP(J20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0"/>
        <v>120</v>
      </c>
      <c r="M20" s="2">
        <v>14</v>
      </c>
      <c r="N20" s="17"/>
      <c r="O20" s="18"/>
      <c r="P20" s="13"/>
    </row>
    <row r="21" spans="1:16" x14ac:dyDescent="0.25">
      <c r="A21" s="2">
        <v>15</v>
      </c>
      <c r="B21" s="6" t="s">
        <v>167</v>
      </c>
      <c r="C21" s="7">
        <v>2001</v>
      </c>
      <c r="D21" s="2" t="s">
        <v>51</v>
      </c>
      <c r="E21" s="2">
        <v>173</v>
      </c>
      <c r="F21" s="2">
        <v>6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12</v>
      </c>
      <c r="H21" s="2">
        <v>9</v>
      </c>
      <c r="I21" s="2">
        <f>LOOKUP(H21,{0,1,2,3,4,5,6,7,8,9,10,11,12,13,14,15,16,17,18,19,20,21,22,23,24,25,26,27,28,29,30,31,32,33,34,35,36,37,38,39,40},{0,5,10,14,18,22,26,29,32,35,38,41,44,46,48,50,52,54,56,58,60,62,64,66,68,70,72,74,76,78,80,82,84,86,88,90,92,94,96,98,100})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21" s="5">
        <v>11</v>
      </c>
      <c r="K21" s="2">
        <f>LOOKUP(J21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69</v>
      </c>
      <c r="L21" s="2">
        <f t="shared" si="0"/>
        <v>116</v>
      </c>
      <c r="M21" s="2">
        <v>15</v>
      </c>
      <c r="N21" s="17"/>
      <c r="O21" s="18"/>
      <c r="P21" s="18"/>
    </row>
    <row r="22" spans="1:16" x14ac:dyDescent="0.25">
      <c r="A22" s="2">
        <v>16</v>
      </c>
      <c r="B22" s="6" t="s">
        <v>176</v>
      </c>
      <c r="C22" s="7">
        <v>2000</v>
      </c>
      <c r="D22" s="2" t="s">
        <v>35</v>
      </c>
      <c r="E22" s="2">
        <v>221</v>
      </c>
      <c r="F22" s="2">
        <v>29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22" s="2">
        <v>7</v>
      </c>
      <c r="I22" s="2">
        <f>LOOKUP(H22,{0,1,2,3,4,5,6,7,8,9,10,11,12,13,14,15,16,17,18,19,20,21,22,23,24,25,26,27,28,29,30,31,32,33,34,35,36,37,38,39,40},{0,5,10,14,18,22,26,29,32,35,38,41,44,46,48,50,52,54,56,58,60,62,64,66,68,70,72,74,76,78,80,82,84,86,88,90,92,94,96,98,100})</f>
        <v>29</v>
      </c>
      <c r="J22" s="5">
        <v>17.350000000000001</v>
      </c>
      <c r="K22" s="2">
        <f>LOOKUP(J22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28</v>
      </c>
      <c r="L22" s="2">
        <f t="shared" si="0"/>
        <v>115</v>
      </c>
      <c r="M22" s="2">
        <v>16</v>
      </c>
      <c r="N22" s="17"/>
      <c r="O22" s="18"/>
      <c r="P22" s="13"/>
    </row>
    <row r="23" spans="1:16" x14ac:dyDescent="0.25">
      <c r="A23" s="2">
        <v>17</v>
      </c>
      <c r="B23" s="6" t="s">
        <v>165</v>
      </c>
      <c r="C23" s="7">
        <v>2000</v>
      </c>
      <c r="D23" s="2" t="s">
        <v>166</v>
      </c>
      <c r="E23" s="2">
        <v>172</v>
      </c>
      <c r="F23" s="2">
        <v>29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23" s="2">
        <v>17</v>
      </c>
      <c r="I23" s="2">
        <f>LOOKUP(H23,{0,1,2,3,4,5,6,7,8,9,10,11,12,13,14,15,16,17,18,19,20,21,22,23,24,25,26,27,28,29,30,31,32,33,34,35,36,37,38,39,40},{0,5,10,14,18,22,26,29,32,35,38,41,44,46,48,50,52,54,56,58,60,62,64,66,68,70,72,74,76,78,80,82,84,86,88,90,92,94,96,98,100})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23" s="5">
        <f>P23-3</f>
        <v>-3</v>
      </c>
      <c r="K23" s="2">
        <f>LOOKUP(J23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0"/>
        <v>112</v>
      </c>
      <c r="M23" s="2">
        <v>17</v>
      </c>
      <c r="N23" s="17"/>
      <c r="O23" s="18"/>
      <c r="P23" s="13"/>
    </row>
    <row r="24" spans="1:16" x14ac:dyDescent="0.25">
      <c r="A24" s="2">
        <v>18</v>
      </c>
      <c r="B24" s="6" t="s">
        <v>163</v>
      </c>
      <c r="C24" s="7">
        <v>2000</v>
      </c>
      <c r="D24" s="2" t="s">
        <v>25</v>
      </c>
      <c r="E24" s="2">
        <v>165</v>
      </c>
      <c r="F24" s="2">
        <v>24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48</v>
      </c>
      <c r="H24" s="2">
        <v>8</v>
      </c>
      <c r="I24" s="2">
        <f>LOOKUP(H24,{0,1,2,3,4,5,6,7,8,9,10,11,12,13,14,15,16,17,18,19,20,21,22,23,24,25,26,27,28,29,30,31,32,33,34,35,36,37,38,39,40},{0,5,10,14,18,22,26,29,32,35,38,41,44,46,48,50,52,54,56,58,60,62,64,66,68,70,72,74,76,78,80,82,84,86,88,90,92,94,96,98,100})</f>
        <v>32</v>
      </c>
      <c r="J24" s="5">
        <v>18.100000000000001</v>
      </c>
      <c r="K24" s="2">
        <f>LOOKUP(J24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24" s="2">
        <f t="shared" si="0"/>
        <v>106</v>
      </c>
      <c r="M24" s="2">
        <v>18</v>
      </c>
      <c r="N24" s="17"/>
      <c r="O24" s="18"/>
      <c r="P24" s="13"/>
    </row>
    <row r="25" spans="1:16" x14ac:dyDescent="0.25">
      <c r="A25" s="2">
        <v>19</v>
      </c>
      <c r="B25" s="6" t="s">
        <v>178</v>
      </c>
      <c r="C25" s="7">
        <v>2000</v>
      </c>
      <c r="D25" s="2" t="s">
        <v>166</v>
      </c>
      <c r="E25" s="2">
        <v>242</v>
      </c>
      <c r="F25" s="2">
        <v>3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</v>
      </c>
      <c r="H25" s="2">
        <v>13</v>
      </c>
      <c r="I25" s="2">
        <f>LOOKUP(H25,{0,1,2,3,4,5,6,7,8,9,10,11,12,13,14,15,16,17,18,19,20,21,22,23,24,25,26,27,28,29,30,31,32,33,34,35,36,37,38,39,40},{0,5,10,14,18,22,26,29,32,35,38,41,44,46,48,50,52,54,56,58,60,62,64,66,68,70,72,74,76,78,80,82,84,86,88,90,92,94,96,98,100})</f>
        <v>46</v>
      </c>
      <c r="J25" s="5">
        <v>17</v>
      </c>
      <c r="K25" s="2">
        <f>LOOKUP(J25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30</v>
      </c>
      <c r="L25" s="2">
        <f t="shared" si="0"/>
        <v>82</v>
      </c>
      <c r="M25" s="2">
        <v>19</v>
      </c>
      <c r="N25" s="17"/>
      <c r="O25" s="18"/>
      <c r="P25" s="13"/>
    </row>
    <row r="26" spans="1:16" x14ac:dyDescent="0.25">
      <c r="A26" s="2">
        <v>20</v>
      </c>
      <c r="B26" s="6" t="s">
        <v>177</v>
      </c>
      <c r="C26" s="7">
        <v>2001</v>
      </c>
      <c r="D26" s="2" t="s">
        <v>37</v>
      </c>
      <c r="E26" s="2">
        <v>228</v>
      </c>
      <c r="F26" s="2">
        <v>20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40</v>
      </c>
      <c r="H26" s="2">
        <v>1</v>
      </c>
      <c r="I26" s="2">
        <f>LOOKUP(H26,{0,1,2,3,4,5,6,7,8,9,10,11,12,13,14,15,16,17,18,19,20,21,22,23,24,25,26,27,28,29,30,31,32,33,34,35,36,37,38,39,40},{0,5,10,14,18,22,26,29,32,35,38,41,44,46,48,50,52,54,56,58,60,62,64,66,68,70,72,74,76,78,80,82,84,86,88,90,92,94,96,98,100})</f>
        <v>5</v>
      </c>
      <c r="J26" s="5">
        <v>16.3</v>
      </c>
      <c r="K26" s="2">
        <f>LOOKUP(J26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26" s="2">
        <f t="shared" si="0"/>
        <v>78</v>
      </c>
      <c r="M26" s="2">
        <v>20</v>
      </c>
      <c r="N26" s="17"/>
      <c r="O26" s="18"/>
      <c r="P26" s="13"/>
    </row>
  </sheetData>
  <autoFilter ref="L4:L23">
    <sortState ref="A8:P28">
      <sortCondition descending="1" ref="L1:L20"/>
    </sortState>
  </autoFilter>
  <sortState ref="A4:L23">
    <sortCondition descending="1" ref="L4:L23"/>
  </sortState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3"/>
  <sheetViews>
    <sheetView workbookViewId="0">
      <selection activeCell="L18" sqref="L18"/>
    </sheetView>
  </sheetViews>
  <sheetFormatPr defaultRowHeight="15" x14ac:dyDescent="0.25"/>
  <cols>
    <col min="1" max="1" width="4.42578125" customWidth="1"/>
    <col min="2" max="2" width="31" customWidth="1"/>
    <col min="4" max="4" width="8.7109375" customWidth="1"/>
    <col min="5" max="5" width="8.140625" customWidth="1"/>
    <col min="13" max="13" width="4.85546875" customWidth="1"/>
    <col min="14" max="14" width="32" customWidth="1"/>
    <col min="15" max="15" width="10.28515625" customWidth="1"/>
  </cols>
  <sheetData>
    <row r="2" spans="1:16" x14ac:dyDescent="0.25">
      <c r="A2" s="20"/>
      <c r="B2" s="21"/>
      <c r="C2" s="37" t="s">
        <v>205</v>
      </c>
      <c r="D2" s="37"/>
      <c r="E2" s="37"/>
      <c r="F2" s="37"/>
      <c r="G2" s="37"/>
      <c r="H2" s="37"/>
      <c r="I2" s="21"/>
      <c r="J2" s="21"/>
      <c r="K2" s="21"/>
      <c r="L2" s="21"/>
      <c r="M2" s="22"/>
    </row>
    <row r="3" spans="1:16" x14ac:dyDescent="0.25">
      <c r="A3" s="23"/>
      <c r="B3" s="24"/>
      <c r="C3" s="24"/>
      <c r="D3" s="24" t="s">
        <v>206</v>
      </c>
      <c r="E3" s="24"/>
      <c r="F3" s="24"/>
      <c r="G3" s="24"/>
      <c r="H3" s="24" t="s">
        <v>218</v>
      </c>
      <c r="I3" s="24"/>
      <c r="J3" s="24"/>
      <c r="K3" s="24"/>
      <c r="L3" s="24"/>
      <c r="M3" s="25"/>
    </row>
    <row r="4" spans="1:16" ht="15" customHeight="1" x14ac:dyDescent="0.25">
      <c r="A4" s="42" t="s">
        <v>0</v>
      </c>
      <c r="B4" s="42" t="s">
        <v>1</v>
      </c>
      <c r="C4" s="42" t="s">
        <v>13</v>
      </c>
      <c r="D4" s="42" t="s">
        <v>2</v>
      </c>
      <c r="E4" s="42" t="s">
        <v>14</v>
      </c>
      <c r="F4" s="42" t="s">
        <v>3</v>
      </c>
      <c r="G4" s="42"/>
      <c r="H4" s="42"/>
      <c r="I4" s="42"/>
      <c r="J4" s="42"/>
      <c r="K4" s="42"/>
      <c r="L4" s="42" t="s">
        <v>4</v>
      </c>
      <c r="M4" s="42" t="s">
        <v>0</v>
      </c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42" t="s">
        <v>5</v>
      </c>
      <c r="G5" s="42"/>
      <c r="H5" s="42" t="s">
        <v>6</v>
      </c>
      <c r="I5" s="42"/>
      <c r="J5" s="42" t="s">
        <v>11</v>
      </c>
      <c r="K5" s="42"/>
      <c r="L5" s="42"/>
      <c r="M5" s="42"/>
      <c r="N5" s="41"/>
      <c r="O5" s="41"/>
      <c r="P5" s="41"/>
    </row>
    <row r="6" spans="1:16" x14ac:dyDescent="0.25">
      <c r="A6" s="42"/>
      <c r="B6" s="42"/>
      <c r="C6" s="42"/>
      <c r="D6" s="42"/>
      <c r="E6" s="42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42"/>
      <c r="M6" s="42"/>
      <c r="N6" s="41"/>
      <c r="O6" s="41"/>
      <c r="P6" s="41"/>
    </row>
    <row r="7" spans="1:16" x14ac:dyDescent="0.25">
      <c r="A7" s="2">
        <v>1</v>
      </c>
      <c r="B7" s="3" t="s">
        <v>182</v>
      </c>
      <c r="C7" s="4">
        <v>1998</v>
      </c>
      <c r="D7" s="8" t="s">
        <v>25</v>
      </c>
      <c r="E7" s="8">
        <v>184</v>
      </c>
      <c r="F7" s="2">
        <v>34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68</v>
      </c>
      <c r="H7" s="2">
        <v>54</v>
      </c>
      <c r="I7" s="2">
        <f>LOOKUP(H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82</v>
      </c>
      <c r="J7" s="5">
        <v>11.49</v>
      </c>
      <c r="K7" s="2">
        <f>LOOKUP(J7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73</v>
      </c>
      <c r="L7" s="2">
        <f t="shared" ref="L7:L13" si="0">SUM(G7,I7,K7)</f>
        <v>223</v>
      </c>
      <c r="M7" s="2">
        <v>1</v>
      </c>
      <c r="N7" s="17"/>
      <c r="O7" s="18"/>
      <c r="P7" s="13"/>
    </row>
    <row r="8" spans="1:16" x14ac:dyDescent="0.25">
      <c r="A8" s="2">
        <v>2</v>
      </c>
      <c r="B8" s="3" t="s">
        <v>185</v>
      </c>
      <c r="C8" s="4">
        <v>1999</v>
      </c>
      <c r="D8" s="8" t="s">
        <v>39</v>
      </c>
      <c r="E8" s="8">
        <v>237</v>
      </c>
      <c r="F8" s="2">
        <v>25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50</v>
      </c>
      <c r="H8" s="2">
        <v>36</v>
      </c>
      <c r="I8" s="2">
        <f>LOOKUP(H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66</v>
      </c>
      <c r="J8" s="5">
        <v>12.29</v>
      </c>
      <c r="K8" s="2">
        <f>LOOKUP(J8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8" s="2">
        <f t="shared" si="0"/>
        <v>184</v>
      </c>
      <c r="M8" s="2" t="s">
        <v>220</v>
      </c>
      <c r="N8" s="17"/>
      <c r="O8" s="18"/>
      <c r="P8" s="13"/>
    </row>
    <row r="9" spans="1:16" x14ac:dyDescent="0.25">
      <c r="A9" s="2">
        <v>3</v>
      </c>
      <c r="B9" s="3" t="s">
        <v>184</v>
      </c>
      <c r="C9" s="4">
        <v>1998</v>
      </c>
      <c r="D9" s="8" t="s">
        <v>32</v>
      </c>
      <c r="E9" s="8">
        <v>186</v>
      </c>
      <c r="F9" s="2">
        <v>39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78</v>
      </c>
      <c r="H9" s="2">
        <v>45</v>
      </c>
      <c r="I9" s="2">
        <f>LOOKUP(H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75</v>
      </c>
      <c r="J9" s="5">
        <v>20.2</v>
      </c>
      <c r="K9" s="2">
        <f>LOOKUP(J9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29</v>
      </c>
      <c r="L9" s="2">
        <f t="shared" si="0"/>
        <v>182</v>
      </c>
      <c r="M9" s="2">
        <v>2</v>
      </c>
      <c r="N9" s="17"/>
      <c r="O9" s="18"/>
      <c r="P9" s="13"/>
    </row>
    <row r="10" spans="1:16" x14ac:dyDescent="0.25">
      <c r="A10" s="2">
        <v>4</v>
      </c>
      <c r="B10" s="3" t="s">
        <v>183</v>
      </c>
      <c r="C10" s="4">
        <v>1998</v>
      </c>
      <c r="D10" s="8" t="s">
        <v>28</v>
      </c>
      <c r="E10" s="8">
        <v>185</v>
      </c>
      <c r="F10" s="2">
        <v>30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60</v>
      </c>
      <c r="H10" s="2">
        <v>50</v>
      </c>
      <c r="I10" s="2">
        <f>LOOKUP(H10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80</v>
      </c>
      <c r="J10" s="5">
        <v>19.149999999999999</v>
      </c>
      <c r="K10" s="2">
        <f>LOOKUP(J10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10" s="2">
        <f t="shared" si="0"/>
        <v>173</v>
      </c>
      <c r="M10" s="2">
        <v>3</v>
      </c>
      <c r="N10" s="17"/>
      <c r="O10" s="18"/>
      <c r="P10" s="13"/>
    </row>
    <row r="11" spans="1:16" x14ac:dyDescent="0.25">
      <c r="A11" s="2">
        <v>5</v>
      </c>
      <c r="B11" s="3" t="s">
        <v>180</v>
      </c>
      <c r="C11" s="4">
        <v>1999</v>
      </c>
      <c r="D11" s="8" t="s">
        <v>23</v>
      </c>
      <c r="E11" s="8">
        <v>182</v>
      </c>
      <c r="F11" s="2">
        <v>31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62</v>
      </c>
      <c r="H11" s="2">
        <v>21</v>
      </c>
      <c r="I11" s="2">
        <f>LOOKUP(H11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51</v>
      </c>
      <c r="J11" s="5">
        <v>21.27</v>
      </c>
      <c r="K11" s="2">
        <f>LOOKUP(J11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25</v>
      </c>
      <c r="L11" s="2">
        <f t="shared" si="0"/>
        <v>138</v>
      </c>
      <c r="M11" s="2">
        <v>4</v>
      </c>
      <c r="N11" s="17"/>
      <c r="O11" s="18"/>
      <c r="P11" s="13"/>
    </row>
    <row r="12" spans="1:16" x14ac:dyDescent="0.25">
      <c r="A12" s="2">
        <v>6</v>
      </c>
      <c r="B12" s="3" t="s">
        <v>181</v>
      </c>
      <c r="C12" s="4">
        <v>1999</v>
      </c>
      <c r="D12" s="8" t="s">
        <v>23</v>
      </c>
      <c r="E12" s="8">
        <v>183</v>
      </c>
      <c r="F12" s="2">
        <v>35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70</v>
      </c>
      <c r="H12" s="2">
        <v>15</v>
      </c>
      <c r="I12" s="2">
        <f>LOOKUP(H12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44</v>
      </c>
      <c r="J12" s="5">
        <v>22.05</v>
      </c>
      <c r="K12" s="2">
        <f>LOOKUP(J12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L12" s="2">
        <f t="shared" si="0"/>
        <v>137</v>
      </c>
      <c r="M12" s="2">
        <v>5</v>
      </c>
      <c r="N12" s="17"/>
      <c r="O12" s="18"/>
      <c r="P12" s="13"/>
    </row>
    <row r="13" spans="1:16" x14ac:dyDescent="0.25">
      <c r="A13" s="2">
        <v>7</v>
      </c>
      <c r="B13" s="3" t="s">
        <v>179</v>
      </c>
      <c r="C13" s="4">
        <v>1999</v>
      </c>
      <c r="D13" s="8" t="s">
        <v>19</v>
      </c>
      <c r="E13" s="8">
        <v>180</v>
      </c>
      <c r="F13" s="2">
        <v>23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46</v>
      </c>
      <c r="H13" s="2">
        <v>36</v>
      </c>
      <c r="I13" s="2">
        <f>LOOKUP(H13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66</v>
      </c>
      <c r="J13" s="5">
        <v>21.47</v>
      </c>
      <c r="K13" s="2">
        <f>LOOKUP(J13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24</v>
      </c>
      <c r="L13" s="2">
        <f t="shared" si="0"/>
        <v>136</v>
      </c>
      <c r="M13" s="2">
        <v>6</v>
      </c>
      <c r="N13" s="17"/>
      <c r="O13" s="18"/>
      <c r="P13" s="18"/>
    </row>
  </sheetData>
  <autoFilter ref="L4:L13">
    <sortState ref="A8:P12">
      <sortCondition descending="1" ref="L1:L12"/>
    </sortState>
  </autoFilter>
  <sortState ref="A4:L10">
    <sortCondition sortBy="icon" ref="L4:L10"/>
  </sortState>
  <mergeCells count="14">
    <mergeCell ref="O4:O6"/>
    <mergeCell ref="P4:P6"/>
    <mergeCell ref="A4:A6"/>
    <mergeCell ref="B4:B6"/>
    <mergeCell ref="C4:C6"/>
    <mergeCell ref="D4:D6"/>
    <mergeCell ref="E4:E6"/>
    <mergeCell ref="L4:L6"/>
    <mergeCell ref="M4:M6"/>
    <mergeCell ref="N4:N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view="pageLayout" zoomScaleNormal="100" workbookViewId="0">
      <selection sqref="A1:M20"/>
    </sheetView>
  </sheetViews>
  <sheetFormatPr defaultRowHeight="15" x14ac:dyDescent="0.25"/>
  <cols>
    <col min="1" max="1" width="4.85546875" customWidth="1"/>
    <col min="2" max="2" width="29.7109375" customWidth="1"/>
    <col min="5" max="5" width="9" customWidth="1"/>
    <col min="13" max="13" width="3.85546875" customWidth="1"/>
    <col min="14" max="14" width="33.5703125" customWidth="1"/>
    <col min="15" max="15" width="8.85546875" customWidth="1"/>
  </cols>
  <sheetData>
    <row r="1" spans="1:16" x14ac:dyDescent="0.25">
      <c r="A1" s="50" t="s">
        <v>205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6" x14ac:dyDescent="0.25">
      <c r="E2" t="s">
        <v>206</v>
      </c>
      <c r="I2" t="s">
        <v>219</v>
      </c>
    </row>
    <row r="3" spans="1:16" ht="15" customHeight="1" x14ac:dyDescent="0.25">
      <c r="A3" s="42" t="s">
        <v>0</v>
      </c>
      <c r="B3" s="42" t="s">
        <v>1</v>
      </c>
      <c r="C3" s="42" t="s">
        <v>13</v>
      </c>
      <c r="D3" s="42" t="s">
        <v>2</v>
      </c>
      <c r="E3" s="42" t="s">
        <v>14</v>
      </c>
      <c r="F3" s="42" t="s">
        <v>3</v>
      </c>
      <c r="G3" s="42"/>
      <c r="H3" s="42"/>
      <c r="I3" s="42"/>
      <c r="J3" s="42"/>
      <c r="K3" s="42"/>
      <c r="L3" s="42" t="s">
        <v>4</v>
      </c>
      <c r="M3" s="42" t="s">
        <v>0</v>
      </c>
      <c r="N3" s="41"/>
      <c r="O3" s="41"/>
      <c r="P3" s="41"/>
    </row>
    <row r="4" spans="1:16" x14ac:dyDescent="0.25">
      <c r="A4" s="42"/>
      <c r="B4" s="42"/>
      <c r="C4" s="42"/>
      <c r="D4" s="42"/>
      <c r="E4" s="42"/>
      <c r="F4" s="42" t="s">
        <v>5</v>
      </c>
      <c r="G4" s="42"/>
      <c r="H4" s="42" t="s">
        <v>6</v>
      </c>
      <c r="I4" s="42"/>
      <c r="J4" s="42" t="s">
        <v>12</v>
      </c>
      <c r="K4" s="42"/>
      <c r="L4" s="42"/>
      <c r="M4" s="42"/>
      <c r="N4" s="41"/>
      <c r="O4" s="41"/>
      <c r="P4" s="41"/>
    </row>
    <row r="5" spans="1:16" x14ac:dyDescent="0.25">
      <c r="A5" s="42"/>
      <c r="B5" s="42"/>
      <c r="C5" s="42"/>
      <c r="D5" s="42"/>
      <c r="E5" s="42"/>
      <c r="F5" s="1" t="s">
        <v>8</v>
      </c>
      <c r="G5" s="1" t="s">
        <v>9</v>
      </c>
      <c r="H5" s="1" t="s">
        <v>8</v>
      </c>
      <c r="I5" s="1" t="s">
        <v>9</v>
      </c>
      <c r="J5" s="1" t="s">
        <v>8</v>
      </c>
      <c r="K5" s="1" t="s">
        <v>9</v>
      </c>
      <c r="L5" s="42"/>
      <c r="M5" s="42"/>
      <c r="N5" s="41"/>
      <c r="O5" s="41"/>
      <c r="P5" s="41"/>
    </row>
    <row r="6" spans="1:16" x14ac:dyDescent="0.25">
      <c r="A6" s="2">
        <v>1</v>
      </c>
      <c r="B6" s="3" t="s">
        <v>194</v>
      </c>
      <c r="C6" s="4">
        <v>1999</v>
      </c>
      <c r="D6" s="8" t="s">
        <v>28</v>
      </c>
      <c r="E6" s="8">
        <v>197</v>
      </c>
      <c r="F6" s="2">
        <v>35</v>
      </c>
      <c r="G6" s="2">
        <f>LOOKUP(F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6" s="2">
        <v>22</v>
      </c>
      <c r="I6" s="2">
        <f>LOOKUP(H6,{0,1,2,3,4,5,6,7,8,9,10,11,12,13,14,15,16,17,18,19,20,21,22,23,24,25,26,27,28,29,30,31,32,33,34,35,36,37,38,39,40},{0,5,10,14,18,22,26,29,32,35,38,41,44,46,48,50,52,54,56,58,60,62,64,66,68,70,72,74,76,78,80,82,84,86,88,90,92,94,96,98,100})</f>
        <v>64</v>
      </c>
      <c r="J6" s="5">
        <v>14.03</v>
      </c>
      <c r="K6" s="2">
        <f>LOOKUP(J6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6" s="2">
        <f t="shared" ref="L6:L20" si="0">SUM(G6,I6,K6)</f>
        <v>234</v>
      </c>
      <c r="M6" s="2">
        <v>1</v>
      </c>
      <c r="N6" s="17"/>
      <c r="O6" s="18"/>
      <c r="P6" s="13"/>
    </row>
    <row r="7" spans="1:16" x14ac:dyDescent="0.25">
      <c r="A7" s="2">
        <v>2</v>
      </c>
      <c r="B7" s="6" t="s">
        <v>193</v>
      </c>
      <c r="C7" s="7">
        <v>1999</v>
      </c>
      <c r="D7" s="8" t="s">
        <v>25</v>
      </c>
      <c r="E7" s="2">
        <v>196</v>
      </c>
      <c r="F7" s="2">
        <v>27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H7" s="2">
        <v>23</v>
      </c>
      <c r="I7" s="2">
        <f>LOOKUP(H7,{0,1,2,3,4,5,6,7,8,9,10,11,12,13,14,15,16,17,18,19,20,21,22,23,24,25,26,27,28,29,30,31,32,33,34,35,36,37,38,39,40},{0,5,10,14,18,22,26,29,32,35,38,41,44,46,48,50,52,54,56,58,60,62,64,66,68,70,72,74,76,78,80,82,84,86,88,90,92,94,96,98,100})</f>
        <v>66</v>
      </c>
      <c r="J7" s="5">
        <v>14.24</v>
      </c>
      <c r="K7" s="2">
        <f>LOOKUP(J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97</v>
      </c>
      <c r="L7" s="2">
        <f t="shared" si="0"/>
        <v>217</v>
      </c>
      <c r="M7" s="2">
        <v>2</v>
      </c>
      <c r="N7" s="17"/>
      <c r="O7" s="18"/>
      <c r="P7" s="13"/>
    </row>
    <row r="8" spans="1:16" x14ac:dyDescent="0.25">
      <c r="A8" s="2">
        <v>3</v>
      </c>
      <c r="B8" s="6" t="s">
        <v>187</v>
      </c>
      <c r="C8" s="7">
        <v>1999</v>
      </c>
      <c r="D8" s="8" t="s">
        <v>19</v>
      </c>
      <c r="E8" s="2">
        <v>189</v>
      </c>
      <c r="F8" s="2">
        <v>43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86</v>
      </c>
      <c r="H8" s="2">
        <v>26</v>
      </c>
      <c r="I8" s="2">
        <f>LOOKUP(H8,{0,1,2,3,4,5,6,7,8,9,10,11,12,13,14,15,16,17,18,19,20,21,22,23,24,25,26,27,28,29,30,31,32,33,34,35,36,37,38,39,40},{0,5,10,14,18,22,26,29,32,35,38,41,44,46,48,50,52,54,56,58,60,62,64,66,68,70,72,74,76,78,80,82,84,86,88,90,92,94,96,98,100})</f>
        <v>72</v>
      </c>
      <c r="J8" s="5">
        <v>22.37</v>
      </c>
      <c r="K8" s="2">
        <f>LOOKUP(J8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55</v>
      </c>
      <c r="L8" s="2">
        <f t="shared" si="0"/>
        <v>213</v>
      </c>
      <c r="M8" s="2">
        <v>3</v>
      </c>
      <c r="N8" s="17"/>
      <c r="O8" s="18"/>
      <c r="P8" s="13"/>
    </row>
    <row r="9" spans="1:16" x14ac:dyDescent="0.25">
      <c r="A9" s="2">
        <v>4</v>
      </c>
      <c r="B9" s="6" t="s">
        <v>195</v>
      </c>
      <c r="C9" s="7">
        <v>1999</v>
      </c>
      <c r="D9" s="8" t="s">
        <v>30</v>
      </c>
      <c r="E9" s="2">
        <v>198</v>
      </c>
      <c r="F9" s="2">
        <v>38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76</v>
      </c>
      <c r="H9" s="2">
        <v>10</v>
      </c>
      <c r="I9" s="2">
        <f>LOOKUP(H9,{0,1,2,3,4,5,6,7,8,9,10,11,12,13,14,15,16,17,18,19,20,21,22,23,24,25,26,27,28,29,30,31,32,33,34,35,36,37,38,39,40},{0,5,10,14,18,22,26,29,32,35,38,41,44,46,48,50,52,54,56,58,60,62,64,66,68,70,72,74,76,78,80,82,84,86,88,90,92,94,96,98,100})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J9" s="5">
        <v>17.059999999999999</v>
      </c>
      <c r="K9" s="2">
        <f>LOOKUP(J9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9" s="2">
        <f t="shared" si="0"/>
        <v>194</v>
      </c>
      <c r="M9" s="2">
        <v>4</v>
      </c>
      <c r="N9" s="17"/>
      <c r="O9" s="18"/>
      <c r="P9" s="13"/>
    </row>
    <row r="10" spans="1:16" x14ac:dyDescent="0.25">
      <c r="A10" s="2">
        <v>5</v>
      </c>
      <c r="B10" s="6" t="s">
        <v>196</v>
      </c>
      <c r="C10" s="7">
        <v>1998</v>
      </c>
      <c r="D10" s="8" t="s">
        <v>30</v>
      </c>
      <c r="E10" s="2">
        <v>199</v>
      </c>
      <c r="F10" s="2">
        <v>36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72</v>
      </c>
      <c r="H10" s="2">
        <v>17</v>
      </c>
      <c r="I10" s="2">
        <f>LOOKUP(H10,{0,1,2,3,4,5,6,7,8,9,10,11,12,13,14,15,16,17,18,19,20,21,22,23,24,25,26,27,28,29,30,31,32,33,34,35,36,37,38,39,40},{0,5,10,14,18,22,26,29,32,35,38,41,44,46,48,50,52,54,56,58,60,62,64,66,68,70,72,74,76,78,80,82,84,86,88,90,92,94,96,98,100})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10" s="5">
        <v>20.2</v>
      </c>
      <c r="K10" s="2">
        <f>LOOKUP(J10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L10" s="2">
        <f t="shared" si="0"/>
        <v>190</v>
      </c>
      <c r="M10" s="2">
        <v>5</v>
      </c>
      <c r="N10" s="17"/>
      <c r="O10" s="18"/>
      <c r="P10" s="13"/>
    </row>
    <row r="11" spans="1:16" x14ac:dyDescent="0.25">
      <c r="A11" s="2">
        <v>6</v>
      </c>
      <c r="B11" s="3" t="s">
        <v>189</v>
      </c>
      <c r="C11" s="4">
        <v>1998</v>
      </c>
      <c r="D11" s="8" t="s">
        <v>19</v>
      </c>
      <c r="E11" s="10">
        <v>191</v>
      </c>
      <c r="F11" s="2">
        <v>38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76</v>
      </c>
      <c r="H11" s="2">
        <v>18</v>
      </c>
      <c r="I11" s="2">
        <f>LOOKUP(H11,{0,1,2,3,4,5,6,7,8,9,10,11,12,13,14,15,16,17,18,19,20,21,22,23,24,25,26,27,28,29,30,31,32,33,34,35,36,37,38,39,40},{0,5,10,14,18,22,26,29,32,35,38,41,44,46,48,50,52,54,56,58,60,62,64,66,68,70,72,74,76,78,80,82,84,86,88,90,92,94,96,98,100})</f>
        <v>56</v>
      </c>
      <c r="J11" s="5">
        <v>22.38</v>
      </c>
      <c r="K11" s="2">
        <f>LOOKUP(J11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55</v>
      </c>
      <c r="L11" s="2">
        <f t="shared" si="0"/>
        <v>187</v>
      </c>
      <c r="M11" s="2">
        <v>6</v>
      </c>
      <c r="N11" s="17"/>
      <c r="O11" s="18"/>
      <c r="P11" s="13"/>
    </row>
    <row r="12" spans="1:16" x14ac:dyDescent="0.25">
      <c r="A12" s="2">
        <v>7</v>
      </c>
      <c r="B12" s="3" t="s">
        <v>197</v>
      </c>
      <c r="C12" s="4">
        <v>1998</v>
      </c>
      <c r="D12" s="8" t="s">
        <v>30</v>
      </c>
      <c r="E12" s="8">
        <v>200</v>
      </c>
      <c r="F12" s="2">
        <v>31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2" s="2">
        <v>16</v>
      </c>
      <c r="I12" s="2">
        <f>LOOKUP(H12,{0,1,2,3,4,5,6,7,8,9,10,11,12,13,14,15,16,17,18,19,20,21,22,23,24,25,26,27,28,29,30,31,32,33,34,35,36,37,38,39,40},{0,5,10,14,18,22,26,29,32,35,38,41,44,46,48,50,52,54,56,58,60,62,64,66,68,70,72,74,76,78,80,82,84,86,88,90,92,94,96,98,100})</f>
        <v>52</v>
      </c>
      <c r="J12" s="5">
        <v>20.07</v>
      </c>
      <c r="K12" s="2">
        <f>LOOKUP(J12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12" s="2">
        <f t="shared" si="0"/>
        <v>179</v>
      </c>
      <c r="M12" s="2">
        <v>7</v>
      </c>
      <c r="N12" s="17"/>
      <c r="O12" s="18"/>
      <c r="P12" s="13"/>
    </row>
    <row r="13" spans="1:16" x14ac:dyDescent="0.25">
      <c r="A13" s="2">
        <v>8</v>
      </c>
      <c r="B13" s="3" t="s">
        <v>192</v>
      </c>
      <c r="C13" s="4">
        <v>1998</v>
      </c>
      <c r="D13" s="8" t="s">
        <v>23</v>
      </c>
      <c r="E13" s="10">
        <v>194</v>
      </c>
      <c r="F13" s="2">
        <v>31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3" s="2">
        <v>6</v>
      </c>
      <c r="I13" s="2">
        <f>LOOKUP(H13,{0,1,2,3,4,5,6,7,8,9,10,11,12,13,14,15,16,17,18,19,20,21,22,23,24,25,26,27,28,29,30,31,32,33,34,35,36,37,38,39,40},{0,5,10,14,18,22,26,29,32,35,38,41,44,46,48,50,52,54,56,58,60,62,64,66,68,70,72,74,76,78,80,82,84,86,88,90,92,94,96,98,100})</f>
        <v>26</v>
      </c>
      <c r="J13" s="5">
        <v>17.13</v>
      </c>
      <c r="K13" s="2">
        <f>LOOKUP(J13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79</v>
      </c>
      <c r="L13" s="2">
        <f t="shared" si="0"/>
        <v>167</v>
      </c>
      <c r="M13" s="2">
        <v>8</v>
      </c>
      <c r="N13" s="17"/>
      <c r="O13" s="18"/>
      <c r="P13" s="13"/>
    </row>
    <row r="14" spans="1:16" x14ac:dyDescent="0.25">
      <c r="A14" s="2">
        <v>9</v>
      </c>
      <c r="B14" s="6" t="s">
        <v>199</v>
      </c>
      <c r="C14" s="7">
        <v>1999</v>
      </c>
      <c r="D14" s="8" t="s">
        <v>37</v>
      </c>
      <c r="E14" s="2">
        <v>224</v>
      </c>
      <c r="F14" s="2">
        <v>40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80</v>
      </c>
      <c r="H14" s="2">
        <v>15</v>
      </c>
      <c r="I14" s="2">
        <f>LOOKUP(H14,{0,1,2,3,4,5,6,7,8,9,10,11,12,13,14,15,16,17,18,19,20,21,22,23,24,25,26,27,28,29,30,31,32,33,34,35,36,37,38,39,40},{0,5,10,14,18,22,26,29,32,35,38,41,44,46,48,50,52,54,56,58,60,62,64,66,68,70,72,74,76,78,80,82,84,86,88,90,92,94,96,98,100})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J14" s="5">
        <v>37.5</v>
      </c>
      <c r="K14" s="2">
        <f>LOOKUP(J14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L14" s="2">
        <f t="shared" si="0"/>
        <v>145</v>
      </c>
      <c r="M14" s="2">
        <v>9</v>
      </c>
      <c r="N14" s="17"/>
      <c r="O14" s="18"/>
      <c r="P14" s="18"/>
    </row>
    <row r="15" spans="1:16" x14ac:dyDescent="0.25">
      <c r="A15" s="2">
        <v>10</v>
      </c>
      <c r="B15" s="3" t="s">
        <v>186</v>
      </c>
      <c r="C15" s="4">
        <v>1999</v>
      </c>
      <c r="D15" s="8" t="s">
        <v>19</v>
      </c>
      <c r="E15" s="10">
        <v>188</v>
      </c>
      <c r="F15" s="2">
        <v>35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15" s="2">
        <v>14</v>
      </c>
      <c r="I15" s="2">
        <f>LOOKUP(H15,{0,1,2,3,4,5,6,7,8,9,10,11,12,13,14,15,16,17,18,19,20,21,22,23,24,25,26,27,28,29,30,31,32,33,34,35,36,37,38,39,40},{0,5,10,14,18,22,26,29,32,35,38,41,44,46,48,50,52,54,56,58,60,62,64,66,68,70,72,74,76,78,80,82,84,86,88,90,92,94,96,98,100})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J15" s="5">
        <v>35</v>
      </c>
      <c r="K15" s="2">
        <f>LOOKUP(J15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19</v>
      </c>
      <c r="L15" s="2">
        <f t="shared" si="0"/>
        <v>137</v>
      </c>
      <c r="M15" s="2">
        <v>10</v>
      </c>
      <c r="N15" s="17"/>
      <c r="O15" s="18"/>
      <c r="P15" s="18"/>
    </row>
    <row r="16" spans="1:16" x14ac:dyDescent="0.25">
      <c r="A16" s="2">
        <v>11</v>
      </c>
      <c r="B16" s="6" t="s">
        <v>190</v>
      </c>
      <c r="C16" s="7">
        <v>1998</v>
      </c>
      <c r="D16" s="8" t="s">
        <v>19</v>
      </c>
      <c r="E16" s="2">
        <v>192</v>
      </c>
      <c r="F16" s="2">
        <v>37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74</v>
      </c>
      <c r="H16" s="2">
        <v>17</v>
      </c>
      <c r="I16" s="2">
        <f>LOOKUP(H16,{0,1,2,3,4,5,6,7,8,9,10,11,12,13,14,15,16,17,18,19,20,21,22,23,24,25,26,27,28,29,30,31,32,33,34,35,36,37,38,39,40},{0,5,10,14,18,22,26,29,32,35,38,41,44,46,48,50,52,54,56,58,60,62,64,66,68,70,72,74,76,78,80,82,84,86,88,90,92,94,96,98,100})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16" s="5">
        <v>48.05</v>
      </c>
      <c r="K16" s="2">
        <f>LOOKUP(J16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16" s="2">
        <f t="shared" si="0"/>
        <v>132</v>
      </c>
      <c r="M16" s="2">
        <v>11</v>
      </c>
      <c r="N16" s="17"/>
      <c r="O16" s="18"/>
      <c r="P16" s="13"/>
    </row>
    <row r="17" spans="1:16" x14ac:dyDescent="0.25">
      <c r="A17" s="2">
        <v>12</v>
      </c>
      <c r="B17" s="6" t="s">
        <v>198</v>
      </c>
      <c r="C17" s="7">
        <v>1999</v>
      </c>
      <c r="D17" s="8" t="s">
        <v>30</v>
      </c>
      <c r="E17" s="2">
        <v>201</v>
      </c>
      <c r="F17" s="2">
        <v>8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16</v>
      </c>
      <c r="H17" s="2">
        <v>14</v>
      </c>
      <c r="I17" s="2">
        <f>LOOKUP(H17,{0,1,2,3,4,5,6,7,8,9,10,11,12,13,14,15,16,17,18,19,20,21,22,23,24,25,26,27,28,29,30,31,32,33,34,35,36,37,38,39,40},{0,5,10,14,18,22,26,29,32,35,38,41,44,46,48,50,52,54,56,58,60,62,64,66,68,70,72,74,76,78,80,82,84,86,88,90,92,94,96,98,100})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J17" s="5">
        <v>19.350000000000001</v>
      </c>
      <c r="K17" s="2">
        <f>LOOKUP(J17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17" s="2">
        <f t="shared" si="0"/>
        <v>132</v>
      </c>
      <c r="M17" s="2">
        <v>11</v>
      </c>
      <c r="N17" s="17"/>
      <c r="O17" s="18"/>
      <c r="P17" s="13"/>
    </row>
    <row r="18" spans="1:16" x14ac:dyDescent="0.25">
      <c r="A18" s="2">
        <v>13</v>
      </c>
      <c r="B18" s="6" t="s">
        <v>188</v>
      </c>
      <c r="C18" s="7">
        <v>1999</v>
      </c>
      <c r="D18" s="8" t="s">
        <v>19</v>
      </c>
      <c r="E18" s="2">
        <v>190</v>
      </c>
      <c r="F18" s="2">
        <v>34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68</v>
      </c>
      <c r="H18" s="2">
        <v>12</v>
      </c>
      <c r="I18" s="2">
        <f>LOOKUP(H18,{0,1,2,3,4,5,6,7,8,9,10,11,12,13,14,15,16,17,18,19,20,21,22,23,24,25,26,27,28,29,30,31,32,33,34,35,36,37,38,39,40},{0,5,10,14,18,22,26,29,32,35,38,41,44,46,48,50,52,54,56,58,60,62,64,66,68,70,72,74,76,78,80,82,84,86,88,90,92,94,96,98,100})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18" s="5">
        <v>35</v>
      </c>
      <c r="K18" s="2">
        <f>LOOKUP(J18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19</v>
      </c>
      <c r="L18" s="2">
        <f t="shared" si="0"/>
        <v>131</v>
      </c>
      <c r="M18" s="2">
        <v>13</v>
      </c>
      <c r="N18" s="17"/>
      <c r="O18" s="18"/>
      <c r="P18" s="13"/>
    </row>
    <row r="19" spans="1:16" x14ac:dyDescent="0.25">
      <c r="A19" s="2">
        <v>14</v>
      </c>
      <c r="B19" s="6" t="s">
        <v>191</v>
      </c>
      <c r="C19" s="7">
        <v>1998</v>
      </c>
      <c r="D19" s="8" t="s">
        <v>19</v>
      </c>
      <c r="E19" s="2">
        <v>193</v>
      </c>
      <c r="F19" s="2">
        <v>35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19" s="2">
        <v>17</v>
      </c>
      <c r="I19" s="2">
        <f>LOOKUP(H19,{0,1,2,3,4,5,6,7,8,9,10,11,12,13,14,15,16,17,18,19,20,21,22,23,24,25,26,27,28,29,30,31,32,33,34,35,36,37,38,39,40},{0,5,10,14,18,22,26,29,32,35,38,41,44,46,48,50,52,54,56,58,60,62,64,66,68,70,72,74,76,78,80,82,84,86,88,90,92,94,96,98,100})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19" s="5">
        <v>48.05</v>
      </c>
      <c r="K19" s="2">
        <f>LOOKUP(J19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19" s="2">
        <f t="shared" si="0"/>
        <v>128</v>
      </c>
      <c r="M19" s="2">
        <v>14</v>
      </c>
      <c r="N19" s="17"/>
      <c r="O19" s="18"/>
      <c r="P19" s="13"/>
    </row>
    <row r="20" spans="1:16" x14ac:dyDescent="0.25">
      <c r="A20" s="2">
        <v>15</v>
      </c>
      <c r="B20" s="6" t="s">
        <v>200</v>
      </c>
      <c r="C20" s="7">
        <v>1999</v>
      </c>
      <c r="D20" s="8" t="s">
        <v>201</v>
      </c>
      <c r="E20" s="2">
        <v>233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0" s="2"/>
      <c r="I20" s="2">
        <f>LOOKUP(H20,{0,1,2,3,4,5,6,7,8,9,10,11,12,13,14,15,16,17,18,19,20,21,22,23,24,25,26,27,28,29,30,31,32,33,34,35,36,37,38,39,40},{0,5,10,14,18,22,26,29,32,35,38,41,44,46,48,50,52,54,56,58,60,62,64,66,68,70,72,74,76,78,80,82,84,86,88,90,92,94,96,98,100})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0" s="5">
        <v>16.2</v>
      </c>
      <c r="K20" s="2">
        <f>LOOKUP(J20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84</v>
      </c>
      <c r="L20" s="2">
        <f t="shared" si="0"/>
        <v>84</v>
      </c>
      <c r="M20" s="2">
        <v>15</v>
      </c>
      <c r="N20" s="17"/>
      <c r="O20" s="18"/>
      <c r="P20" s="13"/>
    </row>
  </sheetData>
  <autoFilter ref="L3:L20">
    <sortState ref="A8:P26">
      <sortCondition descending="1" ref="L1:L26"/>
    </sortState>
  </autoFilter>
  <mergeCells count="15">
    <mergeCell ref="A1:M1"/>
    <mergeCell ref="O3:O5"/>
    <mergeCell ref="P3:P5"/>
    <mergeCell ref="A3:A5"/>
    <mergeCell ref="B3:B5"/>
    <mergeCell ref="C3:C5"/>
    <mergeCell ref="D3:D5"/>
    <mergeCell ref="E3:E5"/>
    <mergeCell ref="L3:L5"/>
    <mergeCell ref="M3:M5"/>
    <mergeCell ref="N3:N5"/>
    <mergeCell ref="F4:G4"/>
    <mergeCell ref="H4:I4"/>
    <mergeCell ref="J4:K4"/>
    <mergeCell ref="F3:K3"/>
  </mergeCells>
  <pageMargins left="0.7" right="0.7" top="0.75" bottom="0.75" header="0.3" footer="0.3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H11" sqref="H11"/>
    </sheetView>
  </sheetViews>
  <sheetFormatPr defaultRowHeight="15" x14ac:dyDescent="0.25"/>
  <cols>
    <col min="1" max="1" width="4.28515625" customWidth="1"/>
    <col min="2" max="2" width="38.7109375" customWidth="1"/>
    <col min="3" max="3" width="9.5703125" customWidth="1"/>
    <col min="4" max="4" width="9.7109375" customWidth="1"/>
    <col min="5" max="5" width="7.7109375" customWidth="1"/>
    <col min="13" max="13" width="4.5703125" customWidth="1"/>
    <col min="14" max="14" width="28.85546875" customWidth="1"/>
    <col min="15" max="15" width="7" customWidth="1"/>
    <col min="16" max="16" width="13.140625" customWidth="1"/>
  </cols>
  <sheetData>
    <row r="1" spans="1:16" x14ac:dyDescent="0.25">
      <c r="A1" s="13"/>
      <c r="B1" s="31"/>
      <c r="C1" s="19"/>
      <c r="D1" s="13"/>
      <c r="E1" s="13"/>
      <c r="F1" s="13"/>
      <c r="G1" s="13"/>
      <c r="H1" s="13"/>
      <c r="I1" s="13"/>
      <c r="J1" s="32"/>
      <c r="K1" s="13"/>
      <c r="L1" s="13"/>
      <c r="M1" s="13"/>
      <c r="N1" s="17"/>
      <c r="O1" s="13"/>
      <c r="P1" s="13"/>
    </row>
    <row r="2" spans="1:16" x14ac:dyDescent="0.25">
      <c r="A2" s="13"/>
      <c r="B2" s="34"/>
      <c r="C2" s="35" t="s">
        <v>205</v>
      </c>
      <c r="D2" s="36"/>
      <c r="E2" s="36"/>
      <c r="F2" s="36"/>
      <c r="G2" s="13"/>
      <c r="H2" s="13"/>
      <c r="I2" s="13"/>
      <c r="J2" s="32"/>
      <c r="K2" s="13"/>
      <c r="L2" s="13"/>
      <c r="M2" s="13"/>
      <c r="N2" s="17"/>
      <c r="O2" s="13"/>
      <c r="P2" s="13"/>
    </row>
    <row r="3" spans="1:16" x14ac:dyDescent="0.25">
      <c r="A3" s="13"/>
      <c r="B3" s="17" t="s">
        <v>206</v>
      </c>
      <c r="C3" s="33"/>
      <c r="D3" s="18"/>
      <c r="E3" s="18"/>
      <c r="F3" s="13"/>
      <c r="G3" s="13"/>
      <c r="H3" s="13"/>
      <c r="I3" s="13"/>
      <c r="J3" s="32"/>
      <c r="K3" s="13"/>
      <c r="L3" s="13"/>
      <c r="M3" s="13"/>
      <c r="N3" s="17"/>
      <c r="O3" s="13"/>
      <c r="P3" s="18"/>
    </row>
    <row r="4" spans="1:16" x14ac:dyDescent="0.25">
      <c r="A4" s="29"/>
      <c r="B4" s="31"/>
      <c r="C4" s="19"/>
      <c r="D4" s="13"/>
      <c r="E4" s="13"/>
      <c r="F4" s="13"/>
      <c r="G4" s="13"/>
      <c r="H4" s="13"/>
      <c r="I4" s="13"/>
      <c r="J4" s="32"/>
      <c r="K4" s="13"/>
      <c r="L4" s="13"/>
      <c r="M4" s="53"/>
      <c r="N4" s="17"/>
      <c r="O4" s="13"/>
      <c r="P4" s="13"/>
    </row>
    <row r="5" spans="1:16" x14ac:dyDescent="0.25">
      <c r="A5" s="2"/>
      <c r="B5" s="54" t="s">
        <v>208</v>
      </c>
      <c r="C5" s="33"/>
      <c r="D5" s="40"/>
      <c r="E5" s="40"/>
      <c r="F5" s="13"/>
      <c r="G5" s="13"/>
      <c r="H5" s="13"/>
      <c r="I5" s="13"/>
      <c r="J5" s="32"/>
      <c r="K5" s="13"/>
      <c r="L5" s="13"/>
      <c r="M5" s="13"/>
      <c r="N5" s="17"/>
      <c r="O5" s="13"/>
      <c r="P5" s="18"/>
    </row>
    <row r="6" spans="1:16" x14ac:dyDescent="0.25">
      <c r="A6" s="2"/>
      <c r="B6" s="52"/>
      <c r="C6" s="19"/>
      <c r="D6" s="13"/>
      <c r="E6" s="13"/>
      <c r="F6" s="13"/>
      <c r="G6" s="13"/>
      <c r="H6" s="13"/>
      <c r="I6" s="13"/>
      <c r="J6" s="32"/>
      <c r="K6" s="13"/>
      <c r="L6" s="13"/>
      <c r="M6" s="13"/>
      <c r="N6" s="17"/>
      <c r="O6" s="13"/>
      <c r="P6" s="13"/>
    </row>
    <row r="7" spans="1:16" x14ac:dyDescent="0.25">
      <c r="A7" s="2"/>
      <c r="B7" s="52" t="s">
        <v>221</v>
      </c>
      <c r="C7" s="19"/>
      <c r="D7" s="13"/>
      <c r="E7" s="13"/>
      <c r="F7" s="13"/>
      <c r="G7" s="13"/>
      <c r="H7" s="13"/>
      <c r="I7" s="13"/>
      <c r="J7" s="32"/>
      <c r="K7" s="13"/>
      <c r="L7" s="13"/>
      <c r="M7" s="13"/>
      <c r="N7" s="17"/>
      <c r="O7" s="13"/>
      <c r="P7" s="13"/>
    </row>
    <row r="8" spans="1:16" x14ac:dyDescent="0.25">
      <c r="A8" s="2"/>
      <c r="B8" s="52" t="s">
        <v>222</v>
      </c>
      <c r="C8" s="19"/>
      <c r="D8" s="13"/>
      <c r="E8" s="13"/>
      <c r="F8" s="13"/>
      <c r="G8" s="13"/>
      <c r="H8" s="13"/>
      <c r="I8" s="13"/>
      <c r="J8" s="32"/>
      <c r="K8" s="13"/>
      <c r="L8" s="13"/>
      <c r="M8" s="13"/>
      <c r="N8" s="17"/>
      <c r="O8" s="13"/>
      <c r="P8" s="13"/>
    </row>
    <row r="9" spans="1:16" x14ac:dyDescent="0.25">
      <c r="A9" s="2"/>
      <c r="B9" s="51" t="s">
        <v>223</v>
      </c>
      <c r="C9" s="33"/>
      <c r="D9" s="40"/>
      <c r="E9" s="40"/>
      <c r="F9" s="13"/>
      <c r="G9" s="13"/>
      <c r="H9" s="13"/>
      <c r="I9" s="13"/>
      <c r="J9" s="32"/>
      <c r="K9" s="13"/>
      <c r="L9" s="13"/>
      <c r="M9" s="13"/>
      <c r="N9" s="17"/>
      <c r="O9" s="13"/>
      <c r="P9" s="18"/>
    </row>
    <row r="10" spans="1:16" x14ac:dyDescent="0.25">
      <c r="A10" s="2"/>
      <c r="B10" s="52" t="s">
        <v>224</v>
      </c>
      <c r="C10" s="19"/>
      <c r="D10" s="13"/>
      <c r="E10" s="13"/>
      <c r="F10" s="13"/>
      <c r="G10" s="13"/>
      <c r="H10" s="13"/>
      <c r="I10" s="13"/>
      <c r="J10" s="32"/>
      <c r="K10" s="13"/>
      <c r="L10" s="13"/>
      <c r="M10" s="13"/>
      <c r="N10" s="17"/>
      <c r="O10" s="13"/>
      <c r="P10" s="13"/>
    </row>
    <row r="11" spans="1:16" x14ac:dyDescent="0.25">
      <c r="A11" s="2"/>
      <c r="B11" s="52" t="s">
        <v>225</v>
      </c>
      <c r="C11" s="19"/>
      <c r="D11" s="13"/>
      <c r="E11" s="13"/>
      <c r="F11" s="13"/>
      <c r="G11" s="13"/>
      <c r="H11" s="13"/>
      <c r="I11" s="13"/>
      <c r="J11" s="32"/>
      <c r="K11" s="13"/>
      <c r="L11" s="13"/>
      <c r="M11" s="13"/>
      <c r="N11" s="17"/>
      <c r="O11" s="13"/>
      <c r="P11" s="13"/>
    </row>
    <row r="12" spans="1:16" x14ac:dyDescent="0.25">
      <c r="A12" s="2"/>
      <c r="B12" s="52" t="s">
        <v>226</v>
      </c>
      <c r="C12" s="19"/>
      <c r="D12" s="13"/>
      <c r="E12" s="13"/>
      <c r="F12" s="13"/>
      <c r="G12" s="13"/>
      <c r="H12" s="13"/>
      <c r="I12" s="13"/>
      <c r="J12" s="32"/>
      <c r="K12" s="13"/>
      <c r="L12" s="13"/>
      <c r="M12" s="13"/>
      <c r="N12" s="17"/>
      <c r="O12" s="13"/>
      <c r="P12" s="13"/>
    </row>
    <row r="13" spans="1:16" x14ac:dyDescent="0.25">
      <c r="A13" s="2"/>
      <c r="B13" s="51"/>
      <c r="C13" s="33"/>
      <c r="D13" s="40"/>
      <c r="E13" s="40"/>
      <c r="F13" s="13"/>
      <c r="G13" s="13"/>
      <c r="H13" s="13"/>
      <c r="I13" s="13"/>
      <c r="J13" s="32"/>
      <c r="K13" s="13"/>
      <c r="L13" s="13"/>
      <c r="M13" s="13"/>
      <c r="N13" s="17"/>
      <c r="O13" s="13"/>
      <c r="P13" s="18"/>
    </row>
    <row r="14" spans="1:16" x14ac:dyDescent="0.25">
      <c r="A14" s="2"/>
      <c r="B14" s="52" t="s">
        <v>209</v>
      </c>
      <c r="C14" s="19"/>
      <c r="D14" s="13"/>
      <c r="E14" s="13"/>
      <c r="F14" s="13"/>
      <c r="G14" s="13"/>
      <c r="H14" s="13"/>
      <c r="I14" s="13"/>
      <c r="J14" s="32"/>
      <c r="K14" s="13"/>
      <c r="L14" s="13"/>
      <c r="M14" s="13"/>
      <c r="N14" s="17"/>
      <c r="O14" s="13"/>
      <c r="P14" s="13"/>
    </row>
    <row r="15" spans="1:16" x14ac:dyDescent="0.25">
      <c r="A15" s="2"/>
      <c r="B15" s="52"/>
      <c r="C15" s="19"/>
      <c r="D15" s="13"/>
      <c r="E15" s="13"/>
      <c r="F15" s="13"/>
      <c r="G15" s="13"/>
      <c r="H15" s="13"/>
      <c r="I15" s="13"/>
      <c r="J15" s="32"/>
      <c r="K15" s="13"/>
      <c r="L15" s="13"/>
      <c r="M15" s="13"/>
      <c r="N15" s="17"/>
      <c r="O15" s="13"/>
      <c r="P15" s="13"/>
    </row>
    <row r="16" spans="1:16" x14ac:dyDescent="0.25">
      <c r="A16" s="2"/>
      <c r="B16" s="52" t="s">
        <v>227</v>
      </c>
      <c r="C16" s="19"/>
      <c r="D16" s="13"/>
      <c r="E16" s="13"/>
      <c r="F16" s="13"/>
      <c r="G16" s="13"/>
      <c r="H16" s="13"/>
      <c r="I16" s="13"/>
      <c r="J16" s="32"/>
      <c r="K16" s="13"/>
      <c r="L16" s="13"/>
      <c r="M16" s="13"/>
      <c r="N16" s="17"/>
      <c r="O16" s="13"/>
      <c r="P16" s="13"/>
    </row>
    <row r="17" spans="1:16" x14ac:dyDescent="0.25">
      <c r="A17" s="2"/>
      <c r="B17" s="51" t="s">
        <v>228</v>
      </c>
      <c r="C17" s="33"/>
      <c r="D17" s="40"/>
      <c r="E17" s="40"/>
      <c r="F17" s="13"/>
      <c r="G17" s="13"/>
      <c r="H17" s="13"/>
      <c r="I17" s="13"/>
      <c r="J17" s="32"/>
      <c r="K17" s="13"/>
      <c r="L17" s="13"/>
      <c r="M17" s="13"/>
      <c r="N17" s="17"/>
      <c r="O17" s="13"/>
      <c r="P17" s="18"/>
    </row>
    <row r="18" spans="1:16" x14ac:dyDescent="0.25">
      <c r="A18" s="2"/>
      <c r="B18" s="52" t="s">
        <v>229</v>
      </c>
      <c r="C18" s="19"/>
      <c r="D18" s="13"/>
      <c r="E18" s="13"/>
      <c r="F18" s="13"/>
      <c r="G18" s="13"/>
      <c r="H18" s="13"/>
      <c r="I18" s="13"/>
      <c r="J18" s="32"/>
      <c r="K18" s="13"/>
      <c r="L18" s="13"/>
      <c r="M18" s="13"/>
      <c r="N18" s="17"/>
      <c r="O18" s="13"/>
      <c r="P18" s="13"/>
    </row>
    <row r="19" spans="1:16" x14ac:dyDescent="0.25">
      <c r="A19" s="2"/>
      <c r="B19" s="52" t="s">
        <v>230</v>
      </c>
      <c r="C19" s="19"/>
      <c r="D19" s="13"/>
      <c r="E19" s="13"/>
      <c r="F19" s="13"/>
      <c r="G19" s="13"/>
      <c r="H19" s="13"/>
      <c r="I19" s="13"/>
      <c r="J19" s="32"/>
      <c r="K19" s="13"/>
      <c r="L19" s="13"/>
      <c r="M19" s="13"/>
      <c r="N19" s="17"/>
      <c r="O19" s="13"/>
      <c r="P19" s="13"/>
    </row>
    <row r="20" spans="1:16" x14ac:dyDescent="0.25">
      <c r="A20" s="2"/>
      <c r="B20" s="52" t="s">
        <v>231</v>
      </c>
      <c r="C20" s="19"/>
      <c r="D20" s="13"/>
      <c r="E20" s="13"/>
      <c r="F20" s="13"/>
      <c r="G20" s="13"/>
      <c r="H20" s="13"/>
      <c r="I20" s="13"/>
      <c r="J20" s="32"/>
      <c r="K20" s="13"/>
      <c r="L20" s="13"/>
      <c r="M20" s="13"/>
      <c r="N20" s="17"/>
      <c r="O20" s="13"/>
      <c r="P20" s="13"/>
    </row>
    <row r="21" spans="1:16" x14ac:dyDescent="0.25">
      <c r="A21" s="2"/>
      <c r="B21" s="51"/>
      <c r="C21" s="33"/>
      <c r="D21" s="40"/>
      <c r="E21" s="40"/>
      <c r="F21" s="13"/>
      <c r="G21" s="13"/>
      <c r="H21" s="13"/>
      <c r="I21" s="13"/>
      <c r="J21" s="32"/>
      <c r="K21" s="13"/>
      <c r="L21" s="13"/>
      <c r="M21" s="13"/>
      <c r="N21" s="17"/>
      <c r="O21" s="13"/>
      <c r="P21" s="18"/>
    </row>
    <row r="22" spans="1:16" x14ac:dyDescent="0.25">
      <c r="A22" s="2"/>
      <c r="B22" s="52" t="s">
        <v>232</v>
      </c>
      <c r="C22" s="19"/>
      <c r="D22" s="13"/>
      <c r="E22" s="13"/>
      <c r="F22" s="13"/>
      <c r="G22" s="13"/>
      <c r="H22" s="13"/>
      <c r="I22" s="13"/>
      <c r="J22" s="32"/>
      <c r="K22" s="13"/>
      <c r="L22" s="13"/>
      <c r="M22" s="13"/>
      <c r="N22" s="17"/>
      <c r="O22" s="13"/>
      <c r="P22" s="13"/>
    </row>
    <row r="23" spans="1:16" x14ac:dyDescent="0.25">
      <c r="A23" s="2"/>
      <c r="B23" s="52"/>
      <c r="C23" s="19"/>
      <c r="D23" s="13"/>
      <c r="E23" s="13"/>
      <c r="F23" s="13"/>
      <c r="G23" s="13"/>
      <c r="H23" s="13"/>
      <c r="I23" s="13"/>
      <c r="J23" s="32"/>
      <c r="K23" s="13"/>
      <c r="L23" s="13"/>
      <c r="M23" s="13"/>
      <c r="N23" s="17"/>
      <c r="O23" s="13"/>
      <c r="P23" s="13"/>
    </row>
    <row r="24" spans="1:16" x14ac:dyDescent="0.25">
      <c r="A24" s="2"/>
      <c r="B24" s="52" t="s">
        <v>233</v>
      </c>
      <c r="C24" s="19"/>
      <c r="D24" s="13"/>
      <c r="E24" s="13"/>
      <c r="F24" s="13"/>
      <c r="G24" s="13"/>
      <c r="H24" s="13"/>
      <c r="I24" s="13"/>
      <c r="J24" s="32"/>
      <c r="K24" s="13"/>
      <c r="L24" s="13"/>
      <c r="M24" s="13"/>
      <c r="N24" s="17"/>
      <c r="O24" s="13"/>
      <c r="P24" s="13"/>
    </row>
    <row r="25" spans="1:16" x14ac:dyDescent="0.25">
      <c r="A25" s="2"/>
      <c r="B25" s="52" t="s">
        <v>234</v>
      </c>
      <c r="C25" s="19"/>
      <c r="D25" s="13"/>
      <c r="E25" s="13"/>
      <c r="F25" s="13"/>
      <c r="G25" s="13"/>
      <c r="H25" s="13"/>
      <c r="I25" s="13"/>
      <c r="J25" s="32"/>
      <c r="K25" s="13"/>
      <c r="L25" s="13"/>
      <c r="M25" s="13"/>
      <c r="N25" s="17"/>
      <c r="O25" s="13"/>
      <c r="P25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девочки 8-9л.</vt:lpstr>
      <vt:lpstr>мальчики 8-9л.</vt:lpstr>
      <vt:lpstr>девочки 10-11л.</vt:lpstr>
      <vt:lpstr>мальчики 10-11л.</vt:lpstr>
      <vt:lpstr>девочки 12-13л.</vt:lpstr>
      <vt:lpstr>мальчики 12-13л.</vt:lpstr>
      <vt:lpstr>девушки 14-15л.</vt:lpstr>
      <vt:lpstr>юноши 14-15л.</vt:lpstr>
      <vt:lpstr>девушки 16-17л.</vt:lpstr>
      <vt:lpstr>юноши 16-17л.</vt:lpstr>
      <vt:lpstr>Итоговый протокол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1</cp:lastModifiedBy>
  <cp:lastPrinted>2016-02-01T11:43:05Z</cp:lastPrinted>
  <dcterms:created xsi:type="dcterms:W3CDTF">2014-03-04T03:35:35Z</dcterms:created>
  <dcterms:modified xsi:type="dcterms:W3CDTF">2016-02-01T11:43:45Z</dcterms:modified>
</cp:coreProperties>
</file>