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0055" windowHeight="8895"/>
  </bookViews>
  <sheets>
    <sheet name="девочки 8-9л." sheetId="1" r:id="rId1"/>
    <sheet name="мальчики 8-9л." sheetId="2" r:id="rId2"/>
    <sheet name="девочки 10-11л." sheetId="3" r:id="rId3"/>
    <sheet name="мальчики 10-11л." sheetId="4" r:id="rId4"/>
    <sheet name="девочки 12-13л." sheetId="5" r:id="rId5"/>
    <sheet name="мальчики 12-13л." sheetId="6" r:id="rId6"/>
    <sheet name="девушки 14-15л." sheetId="7" r:id="rId7"/>
    <sheet name="юноши 14-15л." sheetId="8" r:id="rId8"/>
    <sheet name="девушки 16-17л." sheetId="9" r:id="rId9"/>
    <sheet name="юноши 16-17л." sheetId="10" r:id="rId10"/>
    <sheet name="жненщины 18-и ст." sheetId="11" r:id="rId11"/>
    <sheet name="мужчины 18 и ст." sheetId="12" r:id="rId12"/>
    <sheet name="свдная таблица" sheetId="13" r:id="rId13"/>
    <sheet name="Лист2" sheetId="14" r:id="rId14"/>
  </sheets>
  <definedNames>
    <definedName name="_xlnm._FilterDatabase" localSheetId="2" hidden="1">'девочки 10-11л.'!$L$4:$L$30</definedName>
    <definedName name="_xlnm._FilterDatabase" localSheetId="4" hidden="1">'девочки 12-13л.'!$L$4:$L$30</definedName>
    <definedName name="_xlnm._FilterDatabase" localSheetId="0" hidden="1">'девочки 8-9л.'!$L$4:$L$29</definedName>
    <definedName name="_xlnm._FilterDatabase" localSheetId="6" hidden="1">'девушки 14-15л.'!$L$4:$L$29</definedName>
    <definedName name="_xlnm._FilterDatabase" localSheetId="8" hidden="1">'девушки 16-17л.'!$L$4:$L$30</definedName>
    <definedName name="_xlnm._FilterDatabase" localSheetId="10" hidden="1">'жненщины 18-и ст.'!$L$1:$L$27</definedName>
    <definedName name="_xlnm._FilterDatabase" localSheetId="3" hidden="1">'мальчики 10-11л.'!$L$4:$L$30</definedName>
    <definedName name="_xlnm._FilterDatabase" localSheetId="5" hidden="1">'мальчики 12-13л.'!$L$4:$L$30</definedName>
    <definedName name="_xlnm._FilterDatabase" localSheetId="1" hidden="1">'мальчики 8-9л.'!$L$4:$L$30</definedName>
    <definedName name="_xlnm._FilterDatabase" localSheetId="11" hidden="1">'мужчины 18 и ст.'!$L$1:$L$26</definedName>
    <definedName name="_xlnm._FilterDatabase" localSheetId="7" hidden="1">'юноши 14-15л.'!$L$4:$L$30</definedName>
    <definedName name="_xlnm._FilterDatabase" localSheetId="9" hidden="1">'юноши 16-17л.'!$L$4:$L$30</definedName>
  </definedNames>
  <calcPr calcId="145621"/>
</workbook>
</file>

<file path=xl/calcChain.xml><?xml version="1.0" encoding="utf-8"?>
<calcChain xmlns="http://schemas.openxmlformats.org/spreadsheetml/2006/main">
  <c r="M17" i="13" l="1"/>
  <c r="M14" i="13"/>
  <c r="M10" i="13"/>
  <c r="M12" i="13"/>
  <c r="L39" i="3"/>
  <c r="A36" i="3"/>
  <c r="G36" i="3"/>
  <c r="I36" i="3"/>
  <c r="K36" i="3"/>
  <c r="L36" i="3" s="1"/>
  <c r="A37" i="3"/>
  <c r="G37" i="3"/>
  <c r="I37" i="3"/>
  <c r="K37" i="3"/>
  <c r="L37" i="3" s="1"/>
  <c r="A38" i="3"/>
  <c r="G38" i="3"/>
  <c r="I38" i="3"/>
  <c r="K38" i="3"/>
  <c r="L38" i="3" s="1"/>
  <c r="A39" i="3"/>
  <c r="G39" i="3"/>
  <c r="I39" i="3"/>
  <c r="K39" i="3"/>
  <c r="A40" i="3"/>
  <c r="G40" i="3"/>
  <c r="I40" i="3"/>
  <c r="K40" i="3"/>
  <c r="L40" i="3" s="1"/>
  <c r="A41" i="3"/>
  <c r="G41" i="3"/>
  <c r="I41" i="3"/>
  <c r="K41" i="3"/>
  <c r="L41" i="3" s="1"/>
  <c r="A42" i="3"/>
  <c r="G42" i="3"/>
  <c r="L42" i="3" s="1"/>
  <c r="I42" i="3"/>
  <c r="K42" i="3"/>
  <c r="A43" i="3"/>
  <c r="G43" i="3"/>
  <c r="I43" i="3"/>
  <c r="K43" i="3"/>
  <c r="A44" i="3"/>
  <c r="G44" i="3"/>
  <c r="I44" i="3"/>
  <c r="K44" i="3"/>
  <c r="A45" i="3"/>
  <c r="G45" i="3"/>
  <c r="I45" i="3"/>
  <c r="K45" i="3"/>
  <c r="A46" i="3"/>
  <c r="G46" i="3"/>
  <c r="I46" i="3"/>
  <c r="K46" i="3"/>
  <c r="K35" i="3"/>
  <c r="K8" i="3"/>
  <c r="K9" i="3"/>
  <c r="K31" i="3"/>
  <c r="K14" i="3"/>
  <c r="K12" i="3"/>
  <c r="K21" i="3"/>
  <c r="K13" i="3"/>
  <c r="K22" i="3"/>
  <c r="K7" i="3"/>
  <c r="K15" i="3"/>
  <c r="K18" i="3"/>
  <c r="K29" i="3"/>
  <c r="K33" i="3"/>
  <c r="K19" i="3"/>
  <c r="K30" i="3"/>
  <c r="K32" i="3"/>
  <c r="K26" i="3"/>
  <c r="K28" i="3"/>
  <c r="K27" i="3"/>
  <c r="K34" i="3"/>
  <c r="K11" i="3"/>
  <c r="K10" i="3"/>
  <c r="K20" i="3"/>
  <c r="K25" i="3"/>
  <c r="K24" i="3"/>
  <c r="K16" i="3"/>
  <c r="K23" i="3"/>
  <c r="A47" i="3" l="1"/>
  <c r="G47" i="3"/>
  <c r="I47" i="3"/>
  <c r="K47" i="3"/>
  <c r="L43" i="3" s="1"/>
  <c r="A48" i="3"/>
  <c r="G48" i="3"/>
  <c r="L48" i="3" s="1"/>
  <c r="I48" i="3"/>
  <c r="K48" i="3"/>
  <c r="L44" i="3" s="1"/>
  <c r="A49" i="3"/>
  <c r="G49" i="3"/>
  <c r="L49" i="3" s="1"/>
  <c r="I49" i="3"/>
  <c r="K49" i="3"/>
  <c r="L45" i="3" s="1"/>
  <c r="A50" i="3"/>
  <c r="G50" i="3"/>
  <c r="L50" i="3" s="1"/>
  <c r="I50" i="3"/>
  <c r="K50" i="3"/>
  <c r="L46" i="3" s="1"/>
  <c r="A17" i="8"/>
  <c r="G17" i="8"/>
  <c r="I17" i="8"/>
  <c r="K17" i="8"/>
  <c r="A32" i="8"/>
  <c r="G32" i="8"/>
  <c r="L32" i="8" s="1"/>
  <c r="I32" i="8"/>
  <c r="K32" i="8"/>
  <c r="A33" i="8"/>
  <c r="G33" i="8"/>
  <c r="I33" i="8"/>
  <c r="L33" i="8" s="1"/>
  <c r="K33" i="8"/>
  <c r="A28" i="6"/>
  <c r="G28" i="6"/>
  <c r="I28" i="6"/>
  <c r="K28" i="6"/>
  <c r="A37" i="6"/>
  <c r="G37" i="6"/>
  <c r="I37" i="6"/>
  <c r="K37" i="6"/>
  <c r="A34" i="6"/>
  <c r="G34" i="6"/>
  <c r="I34" i="6"/>
  <c r="K34" i="6"/>
  <c r="A40" i="6"/>
  <c r="G40" i="6"/>
  <c r="L40" i="6" s="1"/>
  <c r="I40" i="6"/>
  <c r="K40" i="6"/>
  <c r="A41" i="6"/>
  <c r="G41" i="6"/>
  <c r="I41" i="6"/>
  <c r="K41" i="6"/>
  <c r="A10" i="6"/>
  <c r="G10" i="6"/>
  <c r="I10" i="6"/>
  <c r="K10" i="6"/>
  <c r="A14" i="6"/>
  <c r="G14" i="6"/>
  <c r="I14" i="6"/>
  <c r="K14" i="6"/>
  <c r="A24" i="6"/>
  <c r="G24" i="6"/>
  <c r="I24" i="6"/>
  <c r="K24" i="6"/>
  <c r="A30" i="6"/>
  <c r="G30" i="6"/>
  <c r="L30" i="6" s="1"/>
  <c r="I30" i="6"/>
  <c r="K30" i="6"/>
  <c r="A8" i="6"/>
  <c r="G8" i="6"/>
  <c r="I8" i="6"/>
  <c r="K8" i="6"/>
  <c r="A16" i="6"/>
  <c r="G16" i="6"/>
  <c r="I16" i="6"/>
  <c r="K16" i="6"/>
  <c r="A31" i="4"/>
  <c r="G32" i="4"/>
  <c r="I32" i="4"/>
  <c r="K32" i="4"/>
  <c r="A32" i="4"/>
  <c r="G34" i="4"/>
  <c r="I34" i="4"/>
  <c r="K34" i="4"/>
  <c r="A33" i="4"/>
  <c r="G28" i="4"/>
  <c r="I28" i="4"/>
  <c r="K28" i="4"/>
  <c r="A34" i="4"/>
  <c r="G30" i="4"/>
  <c r="I30" i="4"/>
  <c r="K30" i="4"/>
  <c r="A35" i="4"/>
  <c r="G21" i="4"/>
  <c r="I21" i="4"/>
  <c r="K21" i="4"/>
  <c r="A36" i="4"/>
  <c r="G36" i="4"/>
  <c r="L36" i="4" s="1"/>
  <c r="I36" i="4"/>
  <c r="K36" i="4"/>
  <c r="A37" i="4"/>
  <c r="G37" i="4"/>
  <c r="L37" i="4" s="1"/>
  <c r="I37" i="4"/>
  <c r="K37" i="4"/>
  <c r="A29" i="3"/>
  <c r="G11" i="3"/>
  <c r="I11" i="3"/>
  <c r="L11" i="3" s="1"/>
  <c r="A30" i="3"/>
  <c r="G10" i="3"/>
  <c r="I10" i="3"/>
  <c r="L10" i="3" s="1"/>
  <c r="A31" i="3"/>
  <c r="G20" i="3"/>
  <c r="I20" i="3"/>
  <c r="L20" i="3" s="1"/>
  <c r="A32" i="3"/>
  <c r="G25" i="3"/>
  <c r="I25" i="3"/>
  <c r="L25" i="3" s="1"/>
  <c r="A33" i="3"/>
  <c r="G24" i="3"/>
  <c r="I24" i="3"/>
  <c r="L24" i="3" s="1"/>
  <c r="A34" i="3"/>
  <c r="G16" i="3"/>
  <c r="I16" i="3"/>
  <c r="L16" i="3" s="1"/>
  <c r="A35" i="3"/>
  <c r="G23" i="3"/>
  <c r="I23" i="3"/>
  <c r="L23" i="3" s="1"/>
  <c r="A51" i="3"/>
  <c r="G51" i="3"/>
  <c r="I51" i="3"/>
  <c r="K51" i="3"/>
  <c r="A52" i="3"/>
  <c r="G52" i="3"/>
  <c r="I52" i="3"/>
  <c r="K52" i="3"/>
  <c r="A53" i="3"/>
  <c r="G53" i="3"/>
  <c r="I53" i="3"/>
  <c r="K53" i="3"/>
  <c r="A54" i="3"/>
  <c r="G54" i="3"/>
  <c r="I54" i="3"/>
  <c r="K54" i="3"/>
  <c r="A55" i="3"/>
  <c r="G55" i="3"/>
  <c r="I55" i="3"/>
  <c r="K55" i="3"/>
  <c r="A56" i="3"/>
  <c r="G56" i="3"/>
  <c r="I56" i="3"/>
  <c r="K56" i="3"/>
  <c r="A57" i="3"/>
  <c r="G57" i="3"/>
  <c r="I57" i="3"/>
  <c r="K57" i="3"/>
  <c r="A58" i="3"/>
  <c r="G58" i="3"/>
  <c r="I58" i="3"/>
  <c r="K58" i="3"/>
  <c r="A59" i="3"/>
  <c r="G59" i="3"/>
  <c r="I59" i="3"/>
  <c r="K59" i="3"/>
  <c r="K7" i="12"/>
  <c r="K11" i="12"/>
  <c r="K15" i="12"/>
  <c r="K19" i="12"/>
  <c r="K23" i="12"/>
  <c r="K15" i="10"/>
  <c r="K11" i="10"/>
  <c r="K18" i="10"/>
  <c r="K21" i="10"/>
  <c r="K25" i="10"/>
  <c r="K29" i="10"/>
  <c r="K9" i="9"/>
  <c r="K14" i="9"/>
  <c r="K18" i="9"/>
  <c r="K22" i="9"/>
  <c r="K26" i="9"/>
  <c r="K30" i="9"/>
  <c r="K10" i="8"/>
  <c r="K26" i="8"/>
  <c r="K8" i="7"/>
  <c r="K11" i="7"/>
  <c r="K9" i="7"/>
  <c r="K21" i="7"/>
  <c r="K25" i="7"/>
  <c r="K29" i="7"/>
  <c r="K23" i="6"/>
  <c r="K20" i="6"/>
  <c r="K18" i="6"/>
  <c r="K32" i="6"/>
  <c r="K26" i="6"/>
  <c r="K12" i="4"/>
  <c r="K13" i="4"/>
  <c r="K14" i="4"/>
  <c r="K33" i="4"/>
  <c r="K10" i="4"/>
  <c r="K9" i="4"/>
  <c r="K5" i="12"/>
  <c r="K6" i="12"/>
  <c r="K8" i="12"/>
  <c r="K9" i="12"/>
  <c r="K10" i="12"/>
  <c r="K12" i="12"/>
  <c r="K13" i="12"/>
  <c r="K14" i="12"/>
  <c r="K16" i="12"/>
  <c r="K17" i="12"/>
  <c r="K18" i="12"/>
  <c r="K20" i="12"/>
  <c r="K21" i="12"/>
  <c r="K22" i="12"/>
  <c r="K24" i="12"/>
  <c r="K25" i="12"/>
  <c r="K26" i="12"/>
  <c r="K4" i="12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4" i="11"/>
  <c r="K8" i="10"/>
  <c r="K16" i="10"/>
  <c r="K7" i="10"/>
  <c r="K10" i="10"/>
  <c r="K12" i="10"/>
  <c r="K14" i="10"/>
  <c r="K13" i="10"/>
  <c r="K9" i="10"/>
  <c r="K17" i="10"/>
  <c r="K20" i="10"/>
  <c r="K22" i="10"/>
  <c r="K23" i="10"/>
  <c r="K24" i="10"/>
  <c r="K26" i="10"/>
  <c r="K27" i="10"/>
  <c r="K28" i="10"/>
  <c r="K30" i="10"/>
  <c r="K19" i="10"/>
  <c r="K8" i="9"/>
  <c r="K10" i="9"/>
  <c r="K12" i="9"/>
  <c r="K11" i="9"/>
  <c r="K13" i="9"/>
  <c r="K15" i="9"/>
  <c r="K16" i="9"/>
  <c r="K17" i="9"/>
  <c r="K19" i="9"/>
  <c r="K20" i="9"/>
  <c r="K21" i="9"/>
  <c r="K23" i="9"/>
  <c r="K24" i="9"/>
  <c r="K25" i="9"/>
  <c r="K27" i="9"/>
  <c r="K28" i="9"/>
  <c r="K29" i="9"/>
  <c r="K7" i="9"/>
  <c r="K27" i="8"/>
  <c r="K15" i="8"/>
  <c r="K30" i="8"/>
  <c r="K16" i="8"/>
  <c r="K9" i="8"/>
  <c r="K25" i="8"/>
  <c r="K13" i="8"/>
  <c r="K20" i="8"/>
  <c r="K19" i="8"/>
  <c r="K7" i="8"/>
  <c r="K8" i="8"/>
  <c r="K12" i="8"/>
  <c r="K14" i="8"/>
  <c r="K18" i="8"/>
  <c r="K24" i="8"/>
  <c r="K11" i="8"/>
  <c r="K22" i="8"/>
  <c r="K21" i="8"/>
  <c r="K28" i="8"/>
  <c r="K31" i="8"/>
  <c r="K23" i="8"/>
  <c r="K29" i="8"/>
  <c r="K14" i="7"/>
  <c r="K7" i="7"/>
  <c r="K19" i="7"/>
  <c r="K16" i="7"/>
  <c r="K12" i="7"/>
  <c r="K17" i="7"/>
  <c r="K10" i="7"/>
  <c r="K15" i="7"/>
  <c r="K13" i="7"/>
  <c r="K20" i="7"/>
  <c r="K22" i="7"/>
  <c r="K23" i="7"/>
  <c r="K24" i="7"/>
  <c r="K26" i="7"/>
  <c r="K27" i="7"/>
  <c r="K28" i="7"/>
  <c r="K18" i="7"/>
  <c r="K39" i="6"/>
  <c r="K31" i="6"/>
  <c r="K17" i="6"/>
  <c r="K7" i="6"/>
  <c r="K21" i="6"/>
  <c r="K25" i="6"/>
  <c r="K22" i="6"/>
  <c r="K33" i="6"/>
  <c r="K11" i="6"/>
  <c r="K36" i="6"/>
  <c r="K9" i="6"/>
  <c r="K29" i="6"/>
  <c r="K12" i="6"/>
  <c r="K15" i="6"/>
  <c r="K27" i="6"/>
  <c r="K35" i="6"/>
  <c r="K13" i="6"/>
  <c r="K19" i="6"/>
  <c r="K38" i="6"/>
  <c r="K20" i="5"/>
  <c r="K19" i="5"/>
  <c r="K28" i="5"/>
  <c r="K21" i="5"/>
  <c r="K10" i="5"/>
  <c r="K29" i="5"/>
  <c r="K8" i="4"/>
  <c r="K24" i="4"/>
  <c r="K17" i="4"/>
  <c r="K7" i="4"/>
  <c r="K25" i="4"/>
  <c r="K31" i="4"/>
  <c r="K18" i="4"/>
  <c r="K16" i="4"/>
  <c r="K22" i="4"/>
  <c r="K23" i="4"/>
  <c r="K29" i="4"/>
  <c r="K19" i="4"/>
  <c r="K20" i="4"/>
  <c r="K26" i="4"/>
  <c r="K27" i="4"/>
  <c r="K15" i="4"/>
  <c r="K35" i="4"/>
  <c r="K11" i="4"/>
  <c r="K17" i="3"/>
  <c r="K26" i="2"/>
  <c r="K17" i="2"/>
  <c r="K21" i="2"/>
  <c r="K13" i="2"/>
  <c r="K11" i="2"/>
  <c r="K20" i="2"/>
  <c r="K27" i="2"/>
  <c r="K14" i="2"/>
  <c r="K28" i="2"/>
  <c r="K23" i="2"/>
  <c r="K10" i="2"/>
  <c r="K22" i="2"/>
  <c r="K18" i="2"/>
  <c r="K9" i="2"/>
  <c r="K15" i="2"/>
  <c r="K12" i="2"/>
  <c r="K7" i="2"/>
  <c r="K8" i="2"/>
  <c r="K29" i="2"/>
  <c r="K19" i="2"/>
  <c r="K24" i="2"/>
  <c r="K30" i="2"/>
  <c r="K16" i="2"/>
  <c r="K25" i="2"/>
  <c r="K14" i="1"/>
  <c r="K8" i="1"/>
  <c r="K18" i="1"/>
  <c r="K23" i="1"/>
  <c r="K27" i="1"/>
  <c r="I10" i="1"/>
  <c r="I26" i="12"/>
  <c r="G26" i="12"/>
  <c r="A26" i="12"/>
  <c r="I25" i="12"/>
  <c r="G25" i="12"/>
  <c r="A25" i="12"/>
  <c r="I24" i="12"/>
  <c r="G24" i="12"/>
  <c r="A24" i="12"/>
  <c r="I23" i="12"/>
  <c r="G23" i="12"/>
  <c r="A23" i="12"/>
  <c r="I22" i="12"/>
  <c r="G22" i="12"/>
  <c r="A22" i="12"/>
  <c r="I21" i="12"/>
  <c r="G21" i="12"/>
  <c r="A21" i="12"/>
  <c r="I20" i="12"/>
  <c r="G20" i="12"/>
  <c r="A20" i="12"/>
  <c r="I19" i="12"/>
  <c r="G19" i="12"/>
  <c r="A19" i="12"/>
  <c r="I18" i="12"/>
  <c r="G18" i="12"/>
  <c r="A18" i="12"/>
  <c r="I17" i="12"/>
  <c r="G17" i="12"/>
  <c r="A17" i="12"/>
  <c r="I16" i="12"/>
  <c r="G16" i="12"/>
  <c r="A16" i="12"/>
  <c r="I15" i="12"/>
  <c r="G15" i="12"/>
  <c r="A15" i="12"/>
  <c r="I14" i="12"/>
  <c r="G14" i="12"/>
  <c r="A14" i="12"/>
  <c r="I13" i="12"/>
  <c r="G13" i="12"/>
  <c r="A13" i="12"/>
  <c r="I12" i="12"/>
  <c r="G12" i="12"/>
  <c r="A12" i="12"/>
  <c r="I11" i="12"/>
  <c r="G11" i="12"/>
  <c r="A11" i="12"/>
  <c r="I10" i="12"/>
  <c r="G10" i="12"/>
  <c r="A10" i="12"/>
  <c r="I9" i="12"/>
  <c r="G9" i="12"/>
  <c r="A9" i="12"/>
  <c r="I8" i="12"/>
  <c r="G8" i="12"/>
  <c r="A8" i="12"/>
  <c r="I7" i="12"/>
  <c r="G7" i="12"/>
  <c r="A7" i="12"/>
  <c r="I6" i="12"/>
  <c r="G6" i="12"/>
  <c r="A6" i="12"/>
  <c r="I5" i="12"/>
  <c r="G5" i="12"/>
  <c r="A5" i="12"/>
  <c r="I4" i="12"/>
  <c r="G4" i="12"/>
  <c r="A4" i="12"/>
  <c r="I27" i="11"/>
  <c r="G27" i="11"/>
  <c r="A27" i="11"/>
  <c r="I26" i="11"/>
  <c r="G26" i="11"/>
  <c r="A26" i="11"/>
  <c r="I25" i="11"/>
  <c r="G25" i="11"/>
  <c r="A25" i="11"/>
  <c r="I24" i="11"/>
  <c r="G24" i="11"/>
  <c r="A24" i="11"/>
  <c r="I23" i="11"/>
  <c r="G23" i="11"/>
  <c r="A23" i="11"/>
  <c r="I22" i="11"/>
  <c r="G22" i="11"/>
  <c r="A22" i="11"/>
  <c r="I21" i="11"/>
  <c r="G21" i="11"/>
  <c r="A21" i="11"/>
  <c r="I20" i="11"/>
  <c r="G20" i="11"/>
  <c r="A20" i="11"/>
  <c r="I19" i="11"/>
  <c r="G19" i="11"/>
  <c r="A19" i="11"/>
  <c r="I18" i="11"/>
  <c r="G18" i="11"/>
  <c r="A18" i="11"/>
  <c r="I17" i="11"/>
  <c r="G17" i="11"/>
  <c r="A17" i="11"/>
  <c r="I16" i="11"/>
  <c r="G16" i="11"/>
  <c r="A16" i="11"/>
  <c r="I15" i="11"/>
  <c r="G15" i="11"/>
  <c r="A15" i="11"/>
  <c r="I14" i="11"/>
  <c r="G14" i="11"/>
  <c r="A14" i="11"/>
  <c r="I13" i="11"/>
  <c r="G13" i="11"/>
  <c r="A13" i="11"/>
  <c r="I12" i="11"/>
  <c r="G12" i="11"/>
  <c r="A12" i="11"/>
  <c r="I11" i="11"/>
  <c r="G11" i="11"/>
  <c r="A11" i="11"/>
  <c r="I10" i="11"/>
  <c r="G10" i="11"/>
  <c r="A10" i="11"/>
  <c r="I9" i="11"/>
  <c r="G9" i="11"/>
  <c r="A9" i="11"/>
  <c r="I8" i="11"/>
  <c r="G8" i="11"/>
  <c r="A8" i="11"/>
  <c r="I7" i="11"/>
  <c r="G7" i="11"/>
  <c r="A7" i="11"/>
  <c r="I6" i="11"/>
  <c r="G6" i="11"/>
  <c r="A6" i="11"/>
  <c r="I5" i="11"/>
  <c r="G5" i="11"/>
  <c r="A5" i="11"/>
  <c r="I4" i="11"/>
  <c r="G4" i="11"/>
  <c r="A4" i="11"/>
  <c r="I30" i="10"/>
  <c r="G30" i="10"/>
  <c r="A30" i="10"/>
  <c r="I29" i="10"/>
  <c r="G29" i="10"/>
  <c r="A29" i="10"/>
  <c r="I28" i="10"/>
  <c r="G28" i="10"/>
  <c r="A28" i="10"/>
  <c r="I27" i="10"/>
  <c r="G27" i="10"/>
  <c r="A27" i="10"/>
  <c r="I26" i="10"/>
  <c r="G26" i="10"/>
  <c r="A26" i="10"/>
  <c r="I25" i="10"/>
  <c r="G25" i="10"/>
  <c r="A25" i="10"/>
  <c r="I24" i="10"/>
  <c r="G24" i="10"/>
  <c r="A24" i="10"/>
  <c r="I23" i="10"/>
  <c r="G23" i="10"/>
  <c r="A23" i="10"/>
  <c r="I22" i="10"/>
  <c r="G22" i="10"/>
  <c r="A22" i="10"/>
  <c r="I21" i="10"/>
  <c r="G21" i="10"/>
  <c r="A21" i="10"/>
  <c r="I20" i="10"/>
  <c r="G20" i="10"/>
  <c r="A20" i="10"/>
  <c r="I17" i="10"/>
  <c r="G17" i="10"/>
  <c r="A17" i="10"/>
  <c r="I9" i="10"/>
  <c r="G9" i="10"/>
  <c r="A9" i="10"/>
  <c r="I18" i="10"/>
  <c r="G18" i="10"/>
  <c r="A18" i="10"/>
  <c r="I13" i="10"/>
  <c r="G13" i="10"/>
  <c r="A13" i="10"/>
  <c r="I14" i="10"/>
  <c r="G14" i="10"/>
  <c r="A14" i="10"/>
  <c r="I12" i="10"/>
  <c r="G12" i="10"/>
  <c r="A12" i="10"/>
  <c r="I11" i="10"/>
  <c r="G11" i="10"/>
  <c r="A11" i="10"/>
  <c r="I10" i="10"/>
  <c r="G10" i="10"/>
  <c r="A10" i="10"/>
  <c r="I7" i="10"/>
  <c r="G7" i="10"/>
  <c r="A7" i="10"/>
  <c r="I16" i="10"/>
  <c r="G16" i="10"/>
  <c r="A16" i="10"/>
  <c r="I15" i="10"/>
  <c r="G15" i="10"/>
  <c r="A15" i="10"/>
  <c r="I8" i="10"/>
  <c r="G8" i="10"/>
  <c r="A8" i="10"/>
  <c r="I19" i="10"/>
  <c r="G19" i="10"/>
  <c r="A19" i="10"/>
  <c r="I30" i="9"/>
  <c r="G30" i="9"/>
  <c r="A30" i="9"/>
  <c r="I29" i="9"/>
  <c r="G29" i="9"/>
  <c r="A29" i="9"/>
  <c r="I28" i="9"/>
  <c r="G28" i="9"/>
  <c r="A28" i="9"/>
  <c r="I27" i="9"/>
  <c r="G27" i="9"/>
  <c r="A27" i="9"/>
  <c r="I26" i="9"/>
  <c r="G26" i="9"/>
  <c r="A26" i="9"/>
  <c r="I25" i="9"/>
  <c r="G25" i="9"/>
  <c r="A25" i="9"/>
  <c r="I24" i="9"/>
  <c r="G24" i="9"/>
  <c r="A24" i="9"/>
  <c r="I23" i="9"/>
  <c r="G23" i="9"/>
  <c r="A23" i="9"/>
  <c r="I22" i="9"/>
  <c r="G22" i="9"/>
  <c r="A22" i="9"/>
  <c r="I21" i="9"/>
  <c r="G21" i="9"/>
  <c r="A21" i="9"/>
  <c r="I20" i="9"/>
  <c r="G20" i="9"/>
  <c r="A20" i="9"/>
  <c r="I19" i="9"/>
  <c r="G19" i="9"/>
  <c r="A19" i="9"/>
  <c r="I18" i="9"/>
  <c r="G18" i="9"/>
  <c r="A18" i="9"/>
  <c r="I17" i="9"/>
  <c r="G17" i="9"/>
  <c r="A17" i="9"/>
  <c r="I16" i="9"/>
  <c r="G16" i="9"/>
  <c r="A16" i="9"/>
  <c r="I15" i="9"/>
  <c r="G15" i="9"/>
  <c r="A15" i="9"/>
  <c r="I14" i="9"/>
  <c r="G14" i="9"/>
  <c r="A14" i="9"/>
  <c r="I13" i="9"/>
  <c r="G13" i="9"/>
  <c r="A13" i="9"/>
  <c r="I11" i="9"/>
  <c r="G11" i="9"/>
  <c r="A12" i="9"/>
  <c r="I12" i="9"/>
  <c r="G12" i="9"/>
  <c r="A11" i="9"/>
  <c r="I9" i="9"/>
  <c r="G9" i="9"/>
  <c r="A10" i="9"/>
  <c r="I10" i="9"/>
  <c r="G10" i="9"/>
  <c r="A9" i="9"/>
  <c r="I8" i="9"/>
  <c r="G8" i="9"/>
  <c r="A8" i="9"/>
  <c r="I7" i="9"/>
  <c r="G7" i="9"/>
  <c r="A7" i="9"/>
  <c r="I23" i="8"/>
  <c r="G23" i="8"/>
  <c r="A23" i="8"/>
  <c r="I31" i="8"/>
  <c r="G31" i="8"/>
  <c r="A31" i="8"/>
  <c r="I28" i="8"/>
  <c r="G28" i="8"/>
  <c r="A28" i="8"/>
  <c r="I21" i="8"/>
  <c r="G21" i="8"/>
  <c r="A21" i="8"/>
  <c r="I22" i="8"/>
  <c r="G22" i="8"/>
  <c r="A22" i="8"/>
  <c r="I11" i="8"/>
  <c r="G11" i="8"/>
  <c r="A11" i="8"/>
  <c r="I24" i="8"/>
  <c r="G24" i="8"/>
  <c r="A24" i="8"/>
  <c r="I18" i="8"/>
  <c r="G18" i="8"/>
  <c r="A18" i="8"/>
  <c r="I14" i="8"/>
  <c r="G14" i="8"/>
  <c r="A14" i="8"/>
  <c r="I12" i="8"/>
  <c r="G12" i="8"/>
  <c r="A12" i="8"/>
  <c r="I8" i="8"/>
  <c r="G8" i="8"/>
  <c r="A8" i="8"/>
  <c r="I7" i="8"/>
  <c r="G7" i="8"/>
  <c r="A7" i="8"/>
  <c r="I19" i="8"/>
  <c r="G19" i="8"/>
  <c r="A19" i="8"/>
  <c r="I20" i="8"/>
  <c r="G20" i="8"/>
  <c r="A20" i="8"/>
  <c r="I13" i="8"/>
  <c r="G13" i="8"/>
  <c r="A13" i="8"/>
  <c r="I26" i="8"/>
  <c r="G26" i="8"/>
  <c r="A26" i="8"/>
  <c r="I25" i="8"/>
  <c r="G25" i="8"/>
  <c r="A25" i="8"/>
  <c r="I9" i="8"/>
  <c r="G9" i="8"/>
  <c r="A9" i="8"/>
  <c r="I16" i="8"/>
  <c r="G16" i="8"/>
  <c r="A16" i="8"/>
  <c r="I10" i="8"/>
  <c r="G10" i="8"/>
  <c r="A10" i="8"/>
  <c r="I30" i="8"/>
  <c r="G30" i="8"/>
  <c r="A30" i="8"/>
  <c r="I15" i="8"/>
  <c r="G15" i="8"/>
  <c r="A15" i="8"/>
  <c r="I27" i="8"/>
  <c r="G27" i="8"/>
  <c r="A27" i="8"/>
  <c r="I29" i="8"/>
  <c r="G29" i="8"/>
  <c r="A29" i="8"/>
  <c r="I29" i="7"/>
  <c r="G29" i="7"/>
  <c r="A29" i="7"/>
  <c r="I28" i="7"/>
  <c r="G28" i="7"/>
  <c r="A28" i="7"/>
  <c r="I27" i="7"/>
  <c r="G27" i="7"/>
  <c r="A27" i="7"/>
  <c r="I26" i="7"/>
  <c r="G26" i="7"/>
  <c r="A26" i="7"/>
  <c r="I25" i="7"/>
  <c r="G25" i="7"/>
  <c r="A25" i="7"/>
  <c r="I24" i="7"/>
  <c r="G24" i="7"/>
  <c r="A24" i="7"/>
  <c r="I23" i="7"/>
  <c r="G23" i="7"/>
  <c r="A23" i="7"/>
  <c r="I22" i="7"/>
  <c r="G22" i="7"/>
  <c r="A22" i="7"/>
  <c r="I21" i="7"/>
  <c r="G21" i="7"/>
  <c r="A21" i="7"/>
  <c r="I20" i="7"/>
  <c r="G20" i="7"/>
  <c r="A20" i="7"/>
  <c r="I13" i="7"/>
  <c r="G13" i="7"/>
  <c r="A13" i="7"/>
  <c r="I15" i="7"/>
  <c r="G15" i="7"/>
  <c r="A15" i="7"/>
  <c r="I9" i="7"/>
  <c r="G9" i="7"/>
  <c r="A9" i="7"/>
  <c r="I10" i="7"/>
  <c r="G10" i="7"/>
  <c r="A10" i="7"/>
  <c r="I17" i="7"/>
  <c r="G17" i="7"/>
  <c r="A17" i="7"/>
  <c r="I11" i="7"/>
  <c r="G11" i="7"/>
  <c r="A11" i="7"/>
  <c r="I12" i="7"/>
  <c r="G12" i="7"/>
  <c r="A12" i="7"/>
  <c r="I16" i="7"/>
  <c r="G16" i="7"/>
  <c r="A16" i="7"/>
  <c r="I19" i="7"/>
  <c r="G19" i="7"/>
  <c r="A19" i="7"/>
  <c r="I8" i="7"/>
  <c r="G8" i="7"/>
  <c r="A8" i="7"/>
  <c r="I7" i="7"/>
  <c r="G7" i="7"/>
  <c r="A7" i="7"/>
  <c r="I14" i="7"/>
  <c r="G14" i="7"/>
  <c r="A14" i="7"/>
  <c r="I18" i="7"/>
  <c r="G18" i="7"/>
  <c r="A18" i="7"/>
  <c r="I26" i="6"/>
  <c r="G26" i="6"/>
  <c r="A26" i="6"/>
  <c r="I19" i="6"/>
  <c r="G19" i="6"/>
  <c r="A19" i="6"/>
  <c r="I13" i="6"/>
  <c r="G13" i="6"/>
  <c r="A13" i="6"/>
  <c r="I35" i="6"/>
  <c r="G35" i="6"/>
  <c r="A35" i="6"/>
  <c r="I32" i="6"/>
  <c r="G32" i="6"/>
  <c r="A32" i="6"/>
  <c r="I27" i="6"/>
  <c r="G27" i="6"/>
  <c r="A27" i="6"/>
  <c r="I15" i="6"/>
  <c r="G15" i="6"/>
  <c r="A15" i="6"/>
  <c r="I12" i="6"/>
  <c r="G12" i="6"/>
  <c r="A12" i="6"/>
  <c r="I18" i="6"/>
  <c r="G18" i="6"/>
  <c r="A18" i="6"/>
  <c r="I29" i="6"/>
  <c r="G29" i="6"/>
  <c r="A29" i="6"/>
  <c r="I9" i="6"/>
  <c r="G9" i="6"/>
  <c r="A9" i="6"/>
  <c r="I36" i="6"/>
  <c r="G36" i="6"/>
  <c r="A36" i="6"/>
  <c r="I20" i="6"/>
  <c r="G20" i="6"/>
  <c r="A20" i="6"/>
  <c r="I11" i="6"/>
  <c r="G11" i="6"/>
  <c r="A11" i="6"/>
  <c r="I33" i="6"/>
  <c r="G33" i="6"/>
  <c r="A33" i="6"/>
  <c r="I22" i="6"/>
  <c r="G22" i="6"/>
  <c r="A22" i="6"/>
  <c r="I23" i="6"/>
  <c r="G23" i="6"/>
  <c r="A23" i="6"/>
  <c r="I25" i="6"/>
  <c r="G25" i="6"/>
  <c r="A25" i="6"/>
  <c r="I21" i="6"/>
  <c r="G21" i="6"/>
  <c r="A21" i="6"/>
  <c r="I7" i="6"/>
  <c r="G7" i="6"/>
  <c r="A7" i="6"/>
  <c r="I17" i="6"/>
  <c r="G17" i="6"/>
  <c r="A17" i="6"/>
  <c r="I31" i="6"/>
  <c r="G31" i="6"/>
  <c r="A31" i="6"/>
  <c r="I39" i="6"/>
  <c r="G39" i="6"/>
  <c r="A39" i="6"/>
  <c r="I38" i="6"/>
  <c r="G38" i="6"/>
  <c r="A38" i="6"/>
  <c r="K30" i="5"/>
  <c r="I30" i="5"/>
  <c r="G30" i="5"/>
  <c r="A30" i="5"/>
  <c r="K27" i="5"/>
  <c r="I27" i="5"/>
  <c r="G27" i="5"/>
  <c r="A27" i="5"/>
  <c r="I29" i="5"/>
  <c r="G29" i="5"/>
  <c r="A29" i="5"/>
  <c r="K18" i="5"/>
  <c r="I18" i="5"/>
  <c r="G18" i="5"/>
  <c r="A18" i="5"/>
  <c r="K23" i="5"/>
  <c r="I23" i="5"/>
  <c r="G23" i="5"/>
  <c r="A23" i="5"/>
  <c r="K11" i="5"/>
  <c r="I11" i="5"/>
  <c r="G11" i="5"/>
  <c r="A11" i="5"/>
  <c r="I10" i="5"/>
  <c r="G10" i="5"/>
  <c r="A10" i="5"/>
  <c r="K8" i="5"/>
  <c r="I8" i="5"/>
  <c r="G8" i="5"/>
  <c r="A8" i="5"/>
  <c r="K7" i="5"/>
  <c r="I7" i="5"/>
  <c r="G7" i="5"/>
  <c r="A7" i="5"/>
  <c r="K25" i="5"/>
  <c r="I25" i="5"/>
  <c r="G25" i="5"/>
  <c r="A25" i="5"/>
  <c r="I21" i="5"/>
  <c r="G21" i="5"/>
  <c r="A21" i="5"/>
  <c r="K24" i="5"/>
  <c r="I24" i="5"/>
  <c r="G24" i="5"/>
  <c r="A24" i="5"/>
  <c r="K17" i="5"/>
  <c r="I17" i="5"/>
  <c r="G17" i="5"/>
  <c r="A17" i="5"/>
  <c r="K22" i="5"/>
  <c r="I22" i="5"/>
  <c r="G22" i="5"/>
  <c r="A22" i="5"/>
  <c r="I28" i="5"/>
  <c r="G28" i="5"/>
  <c r="A28" i="5"/>
  <c r="K26" i="5"/>
  <c r="I26" i="5"/>
  <c r="G26" i="5"/>
  <c r="A26" i="5"/>
  <c r="K13" i="5"/>
  <c r="I13" i="5"/>
  <c r="G13" i="5"/>
  <c r="A13" i="5"/>
  <c r="K12" i="5"/>
  <c r="I12" i="5"/>
  <c r="G12" i="5"/>
  <c r="A12" i="5"/>
  <c r="I19" i="5"/>
  <c r="G19" i="5"/>
  <c r="A19" i="5"/>
  <c r="K14" i="5"/>
  <c r="I14" i="5"/>
  <c r="G14" i="5"/>
  <c r="A14" i="5"/>
  <c r="K9" i="5"/>
  <c r="I9" i="5"/>
  <c r="G9" i="5"/>
  <c r="A9" i="5"/>
  <c r="K16" i="5"/>
  <c r="I16" i="5"/>
  <c r="G16" i="5"/>
  <c r="A16" i="5"/>
  <c r="I20" i="5"/>
  <c r="G20" i="5"/>
  <c r="A20" i="5"/>
  <c r="K15" i="5"/>
  <c r="I15" i="5"/>
  <c r="G15" i="5"/>
  <c r="A15" i="5"/>
  <c r="I11" i="4"/>
  <c r="G11" i="4"/>
  <c r="A30" i="4"/>
  <c r="I35" i="4"/>
  <c r="G35" i="4"/>
  <c r="A29" i="4"/>
  <c r="I15" i="4"/>
  <c r="G15" i="4"/>
  <c r="A28" i="4"/>
  <c r="I10" i="4"/>
  <c r="G10" i="4"/>
  <c r="A27" i="4"/>
  <c r="I27" i="4"/>
  <c r="G27" i="4"/>
  <c r="A26" i="4"/>
  <c r="I26" i="4"/>
  <c r="G26" i="4"/>
  <c r="A25" i="4"/>
  <c r="I20" i="4"/>
  <c r="G20" i="4"/>
  <c r="A24" i="4"/>
  <c r="I33" i="4"/>
  <c r="G33" i="4"/>
  <c r="A23" i="4"/>
  <c r="I19" i="4"/>
  <c r="G19" i="4"/>
  <c r="A22" i="4"/>
  <c r="I29" i="4"/>
  <c r="G29" i="4"/>
  <c r="A21" i="4"/>
  <c r="I23" i="4"/>
  <c r="G23" i="4"/>
  <c r="A20" i="4"/>
  <c r="I14" i="4"/>
  <c r="G14" i="4"/>
  <c r="A19" i="4"/>
  <c r="I22" i="4"/>
  <c r="G22" i="4"/>
  <c r="A18" i="4"/>
  <c r="I16" i="4"/>
  <c r="G16" i="4"/>
  <c r="A17" i="4"/>
  <c r="I18" i="4"/>
  <c r="G18" i="4"/>
  <c r="A16" i="4"/>
  <c r="I13" i="4"/>
  <c r="G13" i="4"/>
  <c r="A15" i="4"/>
  <c r="I31" i="4"/>
  <c r="G31" i="4"/>
  <c r="A14" i="4"/>
  <c r="I25" i="4"/>
  <c r="G25" i="4"/>
  <c r="A13" i="4"/>
  <c r="I7" i="4"/>
  <c r="G7" i="4"/>
  <c r="A12" i="4"/>
  <c r="I12" i="4"/>
  <c r="G12" i="4"/>
  <c r="A11" i="4"/>
  <c r="I17" i="4"/>
  <c r="G17" i="4"/>
  <c r="A10" i="4"/>
  <c r="I24" i="4"/>
  <c r="G24" i="4"/>
  <c r="A9" i="4"/>
  <c r="I8" i="4"/>
  <c r="G8" i="4"/>
  <c r="A8" i="4"/>
  <c r="I9" i="4"/>
  <c r="G9" i="4"/>
  <c r="A7" i="4"/>
  <c r="I34" i="3"/>
  <c r="L34" i="3" s="1"/>
  <c r="G34" i="3"/>
  <c r="A28" i="3"/>
  <c r="I27" i="3"/>
  <c r="L27" i="3" s="1"/>
  <c r="G27" i="3"/>
  <c r="A27" i="3"/>
  <c r="I28" i="3"/>
  <c r="L28" i="3" s="1"/>
  <c r="G28" i="3"/>
  <c r="A26" i="3"/>
  <c r="I26" i="3"/>
  <c r="L26" i="3" s="1"/>
  <c r="G26" i="3"/>
  <c r="A25" i="3"/>
  <c r="I32" i="3"/>
  <c r="L32" i="3" s="1"/>
  <c r="G32" i="3"/>
  <c r="A24" i="3"/>
  <c r="I30" i="3"/>
  <c r="L30" i="3" s="1"/>
  <c r="G30" i="3"/>
  <c r="A23" i="3"/>
  <c r="I19" i="3"/>
  <c r="L19" i="3" s="1"/>
  <c r="G19" i="3"/>
  <c r="A22" i="3"/>
  <c r="I33" i="3"/>
  <c r="L33" i="3" s="1"/>
  <c r="G33" i="3"/>
  <c r="A21" i="3"/>
  <c r="I29" i="3"/>
  <c r="L29" i="3" s="1"/>
  <c r="G29" i="3"/>
  <c r="A20" i="3"/>
  <c r="I18" i="3"/>
  <c r="L18" i="3" s="1"/>
  <c r="G18" i="3"/>
  <c r="A19" i="3"/>
  <c r="I15" i="3"/>
  <c r="L15" i="3" s="1"/>
  <c r="G15" i="3"/>
  <c r="A18" i="3"/>
  <c r="I7" i="3"/>
  <c r="L7" i="3" s="1"/>
  <c r="G7" i="3"/>
  <c r="A17" i="3"/>
  <c r="I22" i="3"/>
  <c r="L22" i="3" s="1"/>
  <c r="G22" i="3"/>
  <c r="A16" i="3"/>
  <c r="I13" i="3"/>
  <c r="L13" i="3" s="1"/>
  <c r="G13" i="3"/>
  <c r="A15" i="3"/>
  <c r="I21" i="3"/>
  <c r="L21" i="3" s="1"/>
  <c r="G21" i="3"/>
  <c r="A14" i="3"/>
  <c r="I12" i="3"/>
  <c r="L12" i="3" s="1"/>
  <c r="G12" i="3"/>
  <c r="A13" i="3"/>
  <c r="I14" i="3"/>
  <c r="L14" i="3" s="1"/>
  <c r="G14" i="3"/>
  <c r="A12" i="3"/>
  <c r="I31" i="3"/>
  <c r="L31" i="3" s="1"/>
  <c r="G31" i="3"/>
  <c r="A11" i="3"/>
  <c r="I9" i="3"/>
  <c r="L9" i="3" s="1"/>
  <c r="G9" i="3"/>
  <c r="A10" i="3"/>
  <c r="I8" i="3"/>
  <c r="L8" i="3" s="1"/>
  <c r="G8" i="3"/>
  <c r="A9" i="3"/>
  <c r="I35" i="3"/>
  <c r="L35" i="3" s="1"/>
  <c r="G35" i="3"/>
  <c r="A8" i="3"/>
  <c r="I17" i="3"/>
  <c r="G17" i="3"/>
  <c r="A7" i="3"/>
  <c r="I16" i="2"/>
  <c r="G16" i="2"/>
  <c r="A30" i="2"/>
  <c r="I30" i="2"/>
  <c r="G30" i="2"/>
  <c r="A29" i="2"/>
  <c r="I24" i="2"/>
  <c r="G24" i="2"/>
  <c r="A28" i="2"/>
  <c r="I19" i="2"/>
  <c r="G19" i="2"/>
  <c r="A27" i="2"/>
  <c r="I29" i="2"/>
  <c r="G29" i="2"/>
  <c r="A26" i="2"/>
  <c r="I8" i="2"/>
  <c r="G8" i="2"/>
  <c r="A25" i="2"/>
  <c r="I7" i="2"/>
  <c r="G7" i="2"/>
  <c r="A24" i="2"/>
  <c r="I12" i="2"/>
  <c r="G12" i="2"/>
  <c r="A23" i="2"/>
  <c r="I15" i="2"/>
  <c r="G15" i="2"/>
  <c r="A22" i="2"/>
  <c r="I9" i="2"/>
  <c r="G9" i="2"/>
  <c r="A21" i="2"/>
  <c r="I18" i="2"/>
  <c r="G18" i="2"/>
  <c r="A20" i="2"/>
  <c r="I22" i="2"/>
  <c r="G22" i="2"/>
  <c r="A19" i="2"/>
  <c r="I10" i="2"/>
  <c r="G10" i="2"/>
  <c r="A18" i="2"/>
  <c r="I23" i="2"/>
  <c r="G23" i="2"/>
  <c r="A17" i="2"/>
  <c r="I28" i="2"/>
  <c r="G28" i="2"/>
  <c r="A16" i="2"/>
  <c r="I14" i="2"/>
  <c r="G14" i="2"/>
  <c r="A15" i="2"/>
  <c r="I27" i="2"/>
  <c r="G27" i="2"/>
  <c r="A14" i="2"/>
  <c r="I20" i="2"/>
  <c r="G20" i="2"/>
  <c r="A13" i="2"/>
  <c r="I11" i="2"/>
  <c r="G11" i="2"/>
  <c r="A12" i="2"/>
  <c r="I13" i="2"/>
  <c r="G13" i="2"/>
  <c r="A11" i="2"/>
  <c r="I21" i="2"/>
  <c r="G21" i="2"/>
  <c r="A10" i="2"/>
  <c r="I17" i="2"/>
  <c r="G17" i="2"/>
  <c r="A9" i="2"/>
  <c r="I26" i="2"/>
  <c r="G26" i="2"/>
  <c r="A8" i="2"/>
  <c r="I25" i="2"/>
  <c r="G25" i="2"/>
  <c r="A7" i="2"/>
  <c r="K29" i="1"/>
  <c r="I29" i="1"/>
  <c r="G29" i="1"/>
  <c r="A29" i="1"/>
  <c r="K28" i="1"/>
  <c r="I28" i="1"/>
  <c r="G28" i="1"/>
  <c r="A28" i="1"/>
  <c r="I27" i="1"/>
  <c r="G27" i="1"/>
  <c r="A27" i="1"/>
  <c r="K26" i="1"/>
  <c r="I26" i="1"/>
  <c r="G26" i="1"/>
  <c r="A26" i="1"/>
  <c r="K25" i="1"/>
  <c r="I25" i="1"/>
  <c r="G25" i="1"/>
  <c r="A25" i="1"/>
  <c r="K24" i="1"/>
  <c r="I24" i="1"/>
  <c r="G24" i="1"/>
  <c r="A24" i="1"/>
  <c r="I23" i="1"/>
  <c r="G23" i="1"/>
  <c r="A23" i="1"/>
  <c r="K22" i="1"/>
  <c r="I22" i="1"/>
  <c r="G22" i="1"/>
  <c r="A22" i="1"/>
  <c r="K21" i="1"/>
  <c r="I21" i="1"/>
  <c r="G21" i="1"/>
  <c r="A21" i="1"/>
  <c r="K16" i="1"/>
  <c r="I16" i="1"/>
  <c r="G16" i="1"/>
  <c r="A20" i="1"/>
  <c r="I18" i="1"/>
  <c r="G18" i="1"/>
  <c r="A19" i="1"/>
  <c r="K15" i="1"/>
  <c r="I15" i="1"/>
  <c r="G15" i="1"/>
  <c r="A18" i="1"/>
  <c r="K11" i="1"/>
  <c r="I11" i="1"/>
  <c r="G11" i="1"/>
  <c r="A17" i="1"/>
  <c r="K20" i="1"/>
  <c r="I20" i="1"/>
  <c r="G20" i="1"/>
  <c r="A16" i="1"/>
  <c r="I8" i="1"/>
  <c r="G8" i="1"/>
  <c r="A15" i="1"/>
  <c r="K7" i="1"/>
  <c r="I7" i="1"/>
  <c r="G7" i="1"/>
  <c r="A14" i="1"/>
  <c r="K12" i="1"/>
  <c r="I12" i="1"/>
  <c r="G12" i="1"/>
  <c r="A13" i="1"/>
  <c r="K19" i="1"/>
  <c r="I19" i="1"/>
  <c r="G19" i="1"/>
  <c r="A12" i="1"/>
  <c r="I14" i="1"/>
  <c r="G14" i="1"/>
  <c r="A11" i="1"/>
  <c r="K9" i="1"/>
  <c r="I9" i="1"/>
  <c r="G9" i="1"/>
  <c r="A10" i="1"/>
  <c r="K17" i="1"/>
  <c r="I17" i="1"/>
  <c r="G17" i="1"/>
  <c r="A9" i="1"/>
  <c r="K13" i="1"/>
  <c r="I13" i="1"/>
  <c r="G13" i="1"/>
  <c r="A8" i="1"/>
  <c r="K10" i="1"/>
  <c r="G10" i="1"/>
  <c r="A7" i="1"/>
  <c r="L14" i="6" l="1"/>
  <c r="L41" i="6"/>
  <c r="L24" i="6"/>
  <c r="L25" i="8"/>
  <c r="L17" i="8"/>
  <c r="L14" i="8"/>
  <c r="L17" i="3"/>
  <c r="L47" i="3"/>
  <c r="L23" i="8"/>
  <c r="L37" i="6"/>
  <c r="L34" i="6"/>
  <c r="L59" i="3"/>
  <c r="L57" i="3"/>
  <c r="L10" i="6"/>
  <c r="L9" i="1"/>
  <c r="L30" i="4"/>
  <c r="L28" i="6"/>
  <c r="L16" i="6"/>
  <c r="L22" i="8"/>
  <c r="L8" i="6"/>
  <c r="L21" i="4"/>
  <c r="L34" i="4"/>
  <c r="L28" i="4"/>
  <c r="L32" i="4"/>
  <c r="L30" i="2"/>
  <c r="L58" i="3"/>
  <c r="L56" i="3"/>
  <c r="L54" i="3"/>
  <c r="L52" i="3"/>
  <c r="L55" i="3"/>
  <c r="L53" i="3"/>
  <c r="L51" i="3"/>
  <c r="L5" i="11"/>
  <c r="L9" i="11"/>
  <c r="L13" i="11"/>
  <c r="L17" i="11"/>
  <c r="L21" i="11"/>
  <c r="L25" i="11"/>
  <c r="L7" i="11"/>
  <c r="L11" i="11"/>
  <c r="L15" i="11"/>
  <c r="L19" i="11"/>
  <c r="L23" i="11"/>
  <c r="L27" i="11"/>
  <c r="L30" i="8"/>
  <c r="L16" i="8"/>
  <c r="L13" i="8"/>
  <c r="L8" i="8"/>
  <c r="L24" i="8"/>
  <c r="L28" i="8"/>
  <c r="L11" i="4"/>
  <c r="L21" i="6"/>
  <c r="L23" i="6"/>
  <c r="L33" i="6"/>
  <c r="L20" i="6"/>
  <c r="L9" i="6"/>
  <c r="L18" i="6"/>
  <c r="L15" i="6"/>
  <c r="L32" i="6"/>
  <c r="L13" i="6"/>
  <c r="L19" i="6"/>
  <c r="L26" i="6"/>
  <c r="L15" i="8"/>
  <c r="L10" i="8"/>
  <c r="L9" i="8"/>
  <c r="L26" i="8"/>
  <c r="L12" i="8"/>
  <c r="L18" i="8"/>
  <c r="L11" i="8"/>
  <c r="L21" i="8"/>
  <c r="L28" i="9"/>
  <c r="L29" i="9"/>
  <c r="L30" i="9"/>
  <c r="L6" i="11"/>
  <c r="L8" i="11"/>
  <c r="L10" i="11"/>
  <c r="L12" i="11"/>
  <c r="L14" i="11"/>
  <c r="L16" i="11"/>
  <c r="L18" i="11"/>
  <c r="L20" i="11"/>
  <c r="L22" i="11"/>
  <c r="L24" i="11"/>
  <c r="L26" i="11"/>
  <c r="L26" i="12"/>
  <c r="L19" i="1"/>
  <c r="L30" i="5"/>
  <c r="L17" i="6"/>
  <c r="L4" i="11"/>
  <c r="L31" i="8"/>
  <c r="L27" i="8"/>
  <c r="L29" i="8"/>
  <c r="L19" i="8"/>
  <c r="L8" i="9"/>
  <c r="L11" i="9"/>
  <c r="L16" i="9"/>
  <c r="L20" i="9"/>
  <c r="L24" i="9"/>
  <c r="L9" i="9"/>
  <c r="L14" i="9"/>
  <c r="L18" i="9"/>
  <c r="L22" i="9"/>
  <c r="L26" i="9"/>
  <c r="L7" i="9"/>
  <c r="L31" i="6"/>
  <c r="L7" i="6"/>
  <c r="L25" i="6"/>
  <c r="L22" i="6"/>
  <c r="L11" i="6"/>
  <c r="L36" i="6"/>
  <c r="L29" i="6"/>
  <c r="L12" i="6"/>
  <c r="L27" i="6"/>
  <c r="L38" i="6"/>
  <c r="L19" i="10"/>
  <c r="L8" i="10"/>
  <c r="L15" i="10"/>
  <c r="L16" i="10"/>
  <c r="L7" i="10"/>
  <c r="L10" i="10"/>
  <c r="L11" i="10"/>
  <c r="L12" i="10"/>
  <c r="L14" i="10"/>
  <c r="L13" i="10"/>
  <c r="L18" i="10"/>
  <c r="L9" i="10"/>
  <c r="L17" i="10"/>
  <c r="L20" i="10"/>
  <c r="L21" i="10"/>
  <c r="L22" i="10"/>
  <c r="L23" i="10"/>
  <c r="L24" i="10"/>
  <c r="L25" i="10"/>
  <c r="L26" i="10"/>
  <c r="L27" i="10"/>
  <c r="L28" i="10"/>
  <c r="L29" i="10"/>
  <c r="L30" i="10"/>
  <c r="L10" i="9"/>
  <c r="L12" i="9"/>
  <c r="L13" i="9"/>
  <c r="L15" i="9"/>
  <c r="L17" i="9"/>
  <c r="L19" i="9"/>
  <c r="L21" i="9"/>
  <c r="L23" i="9"/>
  <c r="L25" i="9"/>
  <c r="L27" i="9"/>
  <c r="L20" i="8"/>
  <c r="L7" i="8"/>
  <c r="L18" i="7"/>
  <c r="L14" i="7"/>
  <c r="L7" i="7"/>
  <c r="L8" i="7"/>
  <c r="L19" i="7"/>
  <c r="L16" i="7"/>
  <c r="L12" i="7"/>
  <c r="L11" i="7"/>
  <c r="L17" i="7"/>
  <c r="L10" i="7"/>
  <c r="L9" i="7"/>
  <c r="L15" i="7"/>
  <c r="L13" i="7"/>
  <c r="L20" i="7"/>
  <c r="L21" i="7"/>
  <c r="L22" i="7"/>
  <c r="L23" i="7"/>
  <c r="L24" i="7"/>
  <c r="L25" i="7"/>
  <c r="L26" i="7"/>
  <c r="L27" i="7"/>
  <c r="L28" i="7"/>
  <c r="L29" i="7"/>
  <c r="L35" i="6"/>
  <c r="L39" i="6"/>
  <c r="L15" i="5"/>
  <c r="L20" i="5"/>
  <c r="L16" i="5"/>
  <c r="L9" i="5"/>
  <c r="L14" i="5"/>
  <c r="L19" i="5"/>
  <c r="L12" i="5"/>
  <c r="L13" i="5"/>
  <c r="L26" i="5"/>
  <c r="L28" i="5"/>
  <c r="L22" i="5"/>
  <c r="L17" i="5"/>
  <c r="L24" i="5"/>
  <c r="L21" i="5"/>
  <c r="L25" i="5"/>
  <c r="L7" i="5"/>
  <c r="L8" i="5"/>
  <c r="L10" i="5"/>
  <c r="L11" i="5"/>
  <c r="L23" i="5"/>
  <c r="L18" i="5"/>
  <c r="L29" i="5"/>
  <c r="L27" i="5"/>
  <c r="L9" i="4"/>
  <c r="L8" i="4"/>
  <c r="L24" i="4"/>
  <c r="L17" i="4"/>
  <c r="L12" i="4"/>
  <c r="L7" i="4"/>
  <c r="L25" i="4"/>
  <c r="L31" i="4"/>
  <c r="L13" i="4"/>
  <c r="L18" i="4"/>
  <c r="L16" i="4"/>
  <c r="L22" i="4"/>
  <c r="L14" i="4"/>
  <c r="L23" i="4"/>
  <c r="L29" i="4"/>
  <c r="L19" i="4"/>
  <c r="L33" i="4"/>
  <c r="L20" i="4"/>
  <c r="L26" i="4"/>
  <c r="L27" i="4"/>
  <c r="L10" i="4"/>
  <c r="L15" i="4"/>
  <c r="L35" i="4"/>
  <c r="L9" i="2"/>
  <c r="L12" i="2"/>
  <c r="L8" i="2"/>
  <c r="L19" i="2"/>
  <c r="L25" i="2"/>
  <c r="L26" i="2"/>
  <c r="L17" i="2"/>
  <c r="L21" i="2"/>
  <c r="L13" i="2"/>
  <c r="L11" i="2"/>
  <c r="L20" i="2"/>
  <c r="L27" i="2"/>
  <c r="L14" i="2"/>
  <c r="L28" i="2"/>
  <c r="L23" i="2"/>
  <c r="L10" i="2"/>
  <c r="L22" i="2"/>
  <c r="L18" i="2"/>
  <c r="L15" i="2"/>
  <c r="L7" i="2"/>
  <c r="L29" i="2"/>
  <c r="L24" i="2"/>
  <c r="L16" i="2"/>
  <c r="L20" i="1"/>
  <c r="L15" i="1"/>
  <c r="L16" i="1"/>
  <c r="L22" i="1"/>
  <c r="L24" i="1"/>
  <c r="L26" i="1"/>
  <c r="L28" i="1"/>
  <c r="L7" i="1"/>
  <c r="L17" i="1"/>
  <c r="L14" i="1"/>
  <c r="L12" i="1"/>
  <c r="L8" i="1"/>
  <c r="L11" i="1"/>
  <c r="L18" i="1"/>
  <c r="L21" i="1"/>
  <c r="L23" i="1"/>
  <c r="L25" i="1"/>
  <c r="L27" i="1"/>
  <c r="L29" i="1"/>
  <c r="L10" i="1"/>
  <c r="L13" i="1"/>
  <c r="L4" i="12"/>
  <c r="L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</calcChain>
</file>

<file path=xl/sharedStrings.xml><?xml version="1.0" encoding="utf-8"?>
<sst xmlns="http://schemas.openxmlformats.org/spreadsheetml/2006/main" count="686" uniqueCount="271">
  <si>
    <t>место</t>
  </si>
  <si>
    <t>Фамилия, имя</t>
  </si>
  <si>
    <t>организация</t>
  </si>
  <si>
    <t>Упражнения</t>
  </si>
  <si>
    <t>общая сумма очков</t>
  </si>
  <si>
    <t>стрельба</t>
  </si>
  <si>
    <t>силовая гимнастика</t>
  </si>
  <si>
    <t>лыжная гонка 1км</t>
  </si>
  <si>
    <t>рез-т</t>
  </si>
  <si>
    <t>очки</t>
  </si>
  <si>
    <t>лыжная гонка, 2 км</t>
  </si>
  <si>
    <t>лыжная гонка, 3 км</t>
  </si>
  <si>
    <t>лыжная гонка, 5 км</t>
  </si>
  <si>
    <t>рез- т</t>
  </si>
  <si>
    <t>возраст</t>
  </si>
  <si>
    <t>старт. номер</t>
  </si>
  <si>
    <t>Вахитова Вика</t>
  </si>
  <si>
    <t>Обух</t>
  </si>
  <si>
    <t>Бабинова Ирина</t>
  </si>
  <si>
    <t>Окт</t>
  </si>
  <si>
    <t>Чеснокова Соня</t>
  </si>
  <si>
    <t>Сахарова Яна</t>
  </si>
  <si>
    <t>Закалина Марина</t>
  </si>
  <si>
    <t>Кочн</t>
  </si>
  <si>
    <t>Петухова Марина</t>
  </si>
  <si>
    <t>Клюева Юля</t>
  </si>
  <si>
    <t>Шагабутдинова Аня</t>
  </si>
  <si>
    <t>Пор</t>
  </si>
  <si>
    <t>Зотина Даша</t>
  </si>
  <si>
    <t>Соковец Алена</t>
  </si>
  <si>
    <t>Маркова Тася</t>
  </si>
  <si>
    <t>Зах</t>
  </si>
  <si>
    <t>Тетерина Саша</t>
  </si>
  <si>
    <t>Гал</t>
  </si>
  <si>
    <t>Ширыкалова Женя</t>
  </si>
  <si>
    <t>Ск</t>
  </si>
  <si>
    <t>Мазур Лиза</t>
  </si>
  <si>
    <t>Харин Рома</t>
  </si>
  <si>
    <t>Фомин Миша</t>
  </si>
  <si>
    <t>Мащинов Илья</t>
  </si>
  <si>
    <t>Об</t>
  </si>
  <si>
    <t>Савин Дима</t>
  </si>
  <si>
    <t>Падерин Андрей</t>
  </si>
  <si>
    <t>Кондаков Данил</t>
  </si>
  <si>
    <t>Парасунько Семен</t>
  </si>
  <si>
    <t>Фалалеев Дима</t>
  </si>
  <si>
    <t>Алексеев Руслан</t>
  </si>
  <si>
    <t>Шахов Алеша</t>
  </si>
  <si>
    <t>Ожг</t>
  </si>
  <si>
    <t>Некрасов Роман</t>
  </si>
  <si>
    <t>Лопатин Игорь</t>
  </si>
  <si>
    <t>Лучников Матвей</t>
  </si>
  <si>
    <t>Кузнецов Артем</t>
  </si>
  <si>
    <t>Ник</t>
  </si>
  <si>
    <t>Новоселов Сергей</t>
  </si>
  <si>
    <t xml:space="preserve">Калугин Саша </t>
  </si>
  <si>
    <t>Коч</t>
  </si>
  <si>
    <t>Уфимцев Кирилл</t>
  </si>
  <si>
    <t>Васильев Никита</t>
  </si>
  <si>
    <t>Еремин Матвей</t>
  </si>
  <si>
    <t>Сафронов Олег</t>
  </si>
  <si>
    <t>Батагин Алеша</t>
  </si>
  <si>
    <t>Зейда Женя</t>
  </si>
  <si>
    <t>Еремин Гриша</t>
  </si>
  <si>
    <t>Ширыкалов Дима</t>
  </si>
  <si>
    <t>Петыркаева Лиза</t>
  </si>
  <si>
    <t>Колясникова Соня</t>
  </si>
  <si>
    <t>Михайлова Лера</t>
  </si>
  <si>
    <t>Гарбер Ирина</t>
  </si>
  <si>
    <t>Чебыкина Настя</t>
  </si>
  <si>
    <t>Иванова Соня</t>
  </si>
  <si>
    <t>Коовис Вика</t>
  </si>
  <si>
    <t>Бобылева Аня</t>
  </si>
  <si>
    <t>Максимова Настя</t>
  </si>
  <si>
    <t>Булатова Рита</t>
  </si>
  <si>
    <t>Соколова Лена</t>
  </si>
  <si>
    <t>Куликова Юля</t>
  </si>
  <si>
    <t>Ширяева Диана</t>
  </si>
  <si>
    <t>Ткач Вика</t>
  </si>
  <si>
    <t>Закалина Ксеня</t>
  </si>
  <si>
    <t>Темерева Люда</t>
  </si>
  <si>
    <t>Листопад Даша</t>
  </si>
  <si>
    <t>Калинина Настя</t>
  </si>
  <si>
    <t>Кв</t>
  </si>
  <si>
    <t>Овчинникова Вика</t>
  </si>
  <si>
    <t>Сафронова Алена</t>
  </si>
  <si>
    <t>Литвинчук Настя</t>
  </si>
  <si>
    <t>Нигаматзянова Регина</t>
  </si>
  <si>
    <t>Афонина Вика</t>
  </si>
  <si>
    <t>Чуйко Кристина</t>
  </si>
  <si>
    <t>Кам</t>
  </si>
  <si>
    <t>в/к</t>
  </si>
  <si>
    <t>Матвеева Вероника</t>
  </si>
  <si>
    <t>Герасимова Аня</t>
  </si>
  <si>
    <t>Горбунова Настя</t>
  </si>
  <si>
    <t>Старкова Соня</t>
  </si>
  <si>
    <t>Трухина Ксеня</t>
  </si>
  <si>
    <t>Сухарев Ваня</t>
  </si>
  <si>
    <t>Колясников Никита</t>
  </si>
  <si>
    <t>Черепко Саша</t>
  </si>
  <si>
    <t>Хасанов Фаридун</t>
  </si>
  <si>
    <t>Кувакин Егор</t>
  </si>
  <si>
    <t>Некрасов Тима</t>
  </si>
  <si>
    <t>Комаров Дима</t>
  </si>
  <si>
    <t>Овчинников Данил</t>
  </si>
  <si>
    <t>Рассовский Илья</t>
  </si>
  <si>
    <t>Кочнев Алеша</t>
  </si>
  <si>
    <t>Чумаков Виталя</t>
  </si>
  <si>
    <t>Ануфриев Кирилл</t>
  </si>
  <si>
    <t>Кахаев Мурид</t>
  </si>
  <si>
    <t>Репин Саша</t>
  </si>
  <si>
    <t>Бурмистров Женя</t>
  </si>
  <si>
    <t>Проценко Вадим</t>
  </si>
  <si>
    <t>Козин Антон</t>
  </si>
  <si>
    <t>Шатунов Аркадий</t>
  </si>
  <si>
    <t>Муратов Максим</t>
  </si>
  <si>
    <t>Иванов Данил</t>
  </si>
  <si>
    <t>Киренкин Ваня</t>
  </si>
  <si>
    <t>Климов Илья</t>
  </si>
  <si>
    <t>Вахрин Арсений</t>
  </si>
  <si>
    <t>Мазур Кирилл</t>
  </si>
  <si>
    <t>Бахарев Егор</t>
  </si>
  <si>
    <t>Трофимов Дима</t>
  </si>
  <si>
    <t>Вертянкин Илья</t>
  </si>
  <si>
    <t>Прагин Дима</t>
  </si>
  <si>
    <t>Дилшадова Мунира</t>
  </si>
  <si>
    <t>Тетерина Соня</t>
  </si>
  <si>
    <t>Махметова Марьям</t>
  </si>
  <si>
    <t>Вишневецкая Эля</t>
  </si>
  <si>
    <t>Харлашкина Настя</t>
  </si>
  <si>
    <t>Памятных Наташа</t>
  </si>
  <si>
    <t>Гостюхина Лиза</t>
  </si>
  <si>
    <t>Демина Настя</t>
  </si>
  <si>
    <t>Шахова Олеся</t>
  </si>
  <si>
    <t>Трубачева Настя</t>
  </si>
  <si>
    <t>Калугина Варя</t>
  </si>
  <si>
    <t>Харина Настя</t>
  </si>
  <si>
    <t>Аманаева Даша</t>
  </si>
  <si>
    <t>Чуркина Полина</t>
  </si>
  <si>
    <t>Лютина Уля</t>
  </si>
  <si>
    <t>Зуброва Алена</t>
  </si>
  <si>
    <t>Черноталова Катя</t>
  </si>
  <si>
    <t>Петкина Оля</t>
  </si>
  <si>
    <t>Васькова Алина</t>
  </si>
  <si>
    <t>Агафонова Юля</t>
  </si>
  <si>
    <t>Кудрявцева Юля</t>
  </si>
  <si>
    <t>Шпиноль Юля</t>
  </si>
  <si>
    <t>Колясникова Маша</t>
  </si>
  <si>
    <t>Кулакова Кристина</t>
  </si>
  <si>
    <t>Прохорова Даша</t>
  </si>
  <si>
    <t>Уфимцева Надя</t>
  </si>
  <si>
    <t>Гусельникова Ксеня</t>
  </si>
  <si>
    <t>Миронова Эля</t>
  </si>
  <si>
    <t>Ильясова Вика</t>
  </si>
  <si>
    <t>Медведева Маша</t>
  </si>
  <si>
    <t>Колясникова Настя</t>
  </si>
  <si>
    <t>Карьякина Наташа</t>
  </si>
  <si>
    <t>Клементьева Наташа</t>
  </si>
  <si>
    <t>Петкина Катя</t>
  </si>
  <si>
    <t>Сутягина Алена</t>
  </si>
  <si>
    <t>Уфимцева Марина</t>
  </si>
  <si>
    <t>Гаврилова Марина</t>
  </si>
  <si>
    <t>Андреева Юля</t>
  </si>
  <si>
    <t>Вандышева Яна</t>
  </si>
  <si>
    <t>Шавленко Настя</t>
  </si>
  <si>
    <t>Бессонова Алена</t>
  </si>
  <si>
    <t>Гуломов Мухидин</t>
  </si>
  <si>
    <t>Алешко Максим</t>
  </si>
  <si>
    <t>Аманаев Илья</t>
  </si>
  <si>
    <t>Захарян Мехак</t>
  </si>
  <si>
    <t>Ильиных Сергей</t>
  </si>
  <si>
    <t>Корсаков Миша</t>
  </si>
  <si>
    <t>Белавин Саша</t>
  </si>
  <si>
    <t>Киренкин Сергей</t>
  </si>
  <si>
    <t>Петухов Илья</t>
  </si>
  <si>
    <t>Карташов Леня</t>
  </si>
  <si>
    <t>Ильиных Женя</t>
  </si>
  <si>
    <t>Матюнин Олег</t>
  </si>
  <si>
    <t>Татяненко Саша</t>
  </si>
  <si>
    <t>Никитин Ваня</t>
  </si>
  <si>
    <t>Петыркаев Дима</t>
  </si>
  <si>
    <t>Чесноков Далер</t>
  </si>
  <si>
    <t>Гоменюк Кирилл</t>
  </si>
  <si>
    <t>Белов Данил</t>
  </si>
  <si>
    <t>Соколов Илья</t>
  </si>
  <si>
    <t>Корьякин Гена</t>
  </si>
  <si>
    <t>Корьякин Саша</t>
  </si>
  <si>
    <t>Ошергин Виталя</t>
  </si>
  <si>
    <t>Ляпин Алеша</t>
  </si>
  <si>
    <t>Пульников Денис</t>
  </si>
  <si>
    <t>Чиянов Сергей</t>
  </si>
  <si>
    <t>Кузнецов Егор</t>
  </si>
  <si>
    <t>Евсеев Никита</t>
  </si>
  <si>
    <t>Кучма Стас</t>
  </si>
  <si>
    <t>Блинов Алеша</t>
  </si>
  <si>
    <t>Гобов Стас</t>
  </si>
  <si>
    <t>Говин Боря</t>
  </si>
  <si>
    <t>Григорьев Дима</t>
  </si>
  <si>
    <t>Гулуев Эмиль</t>
  </si>
  <si>
    <t>Нелидин Ваня</t>
  </si>
  <si>
    <t>Зубров Ваня</t>
  </si>
  <si>
    <t>Харин Илья</t>
  </si>
  <si>
    <t>Кузнецов Саша</t>
  </si>
  <si>
    <t>Обласов Егор</t>
  </si>
  <si>
    <t>Афонин Витя</t>
  </si>
  <si>
    <t>Кривоногов Федя</t>
  </si>
  <si>
    <t>Мохерев Андрей</t>
  </si>
  <si>
    <t>Русских Паша</t>
  </si>
  <si>
    <t>Сафронов Стас</t>
  </si>
  <si>
    <t>Фадеев Вова</t>
  </si>
  <si>
    <t>Шевелев Дима</t>
  </si>
  <si>
    <t>Елтошкин Денис</t>
  </si>
  <si>
    <t>Григорьев Сева</t>
  </si>
  <si>
    <t>Нестеров Андрей</t>
  </si>
  <si>
    <t>Колясников Семен</t>
  </si>
  <si>
    <t>Вахитов Илья</t>
  </si>
  <si>
    <t>Щипачев Вася</t>
  </si>
  <si>
    <t>Дворников Коля</t>
  </si>
  <si>
    <t>Гоменюк Костя</t>
  </si>
  <si>
    <t>Чуркин Сергей</t>
  </si>
  <si>
    <t>Кобяшев Никита</t>
  </si>
  <si>
    <t>Шевелев Саша</t>
  </si>
  <si>
    <t>Никифоров Максим</t>
  </si>
  <si>
    <t>Прохоров Виталя</t>
  </si>
  <si>
    <t>Прохоров Иван</t>
  </si>
  <si>
    <t>Поспелов Дима</t>
  </si>
  <si>
    <t>Кондрашин Алеша</t>
  </si>
  <si>
    <t>Андреев Вова</t>
  </si>
  <si>
    <t>Тюсов Саша</t>
  </si>
  <si>
    <t>Николаев Андрей</t>
  </si>
  <si>
    <t>Самсонычев Алеша</t>
  </si>
  <si>
    <t>Вертянкин Никита</t>
  </si>
  <si>
    <t>Котряков Ваня</t>
  </si>
  <si>
    <t>Несытых Илья</t>
  </si>
  <si>
    <t>Лукин Данил</t>
  </si>
  <si>
    <t>Ульянов Артем</t>
  </si>
  <si>
    <t>Квашнин Дима</t>
  </si>
  <si>
    <t>Школа</t>
  </si>
  <si>
    <t>м</t>
  </si>
  <si>
    <t>д</t>
  </si>
  <si>
    <t>2006-2007</t>
  </si>
  <si>
    <t>2005-2004</t>
  </si>
  <si>
    <t>2003-2001</t>
  </si>
  <si>
    <t>2000-1999</t>
  </si>
  <si>
    <t>1998-1997</t>
  </si>
  <si>
    <t>общая сумма баллов</t>
  </si>
  <si>
    <t>Место</t>
  </si>
  <si>
    <t>Николаева Юля</t>
  </si>
  <si>
    <t>в\к</t>
  </si>
  <si>
    <t xml:space="preserve">Первенство Камышловского района по полиатлону </t>
  </si>
  <si>
    <t>15.02.2015 год п.Октябрьский</t>
  </si>
  <si>
    <t>Первенство Камышловского района по полиатлону</t>
  </si>
  <si>
    <t>15.02.2015 г.  Поселок Октябрьский</t>
  </si>
  <si>
    <t>Сводная таблица.</t>
  </si>
  <si>
    <t>Порошинская СОШ</t>
  </si>
  <si>
    <t>Октябрьская СОШ</t>
  </si>
  <si>
    <t>Обуховская СОШ</t>
  </si>
  <si>
    <t>Захаровская СОШ</t>
  </si>
  <si>
    <t>Скатинская СОШ</t>
  </si>
  <si>
    <t>Баранниковская СОШ</t>
  </si>
  <si>
    <t>Кочневская СОШ</t>
  </si>
  <si>
    <t>Галкинская СОШ</t>
  </si>
  <si>
    <t>Никольская ООШ</t>
  </si>
  <si>
    <t>Квашнинская СОШ</t>
  </si>
  <si>
    <t>Ожгихинская ООШ</t>
  </si>
  <si>
    <t>2 группа</t>
  </si>
  <si>
    <t>ИТОГО: 207 человек</t>
  </si>
  <si>
    <t>Главный судья соревнований: Белова В.А.</t>
  </si>
  <si>
    <t>Главный секретарь соревнований: Колясникова О.А.</t>
  </si>
  <si>
    <t>1 группа</t>
  </si>
  <si>
    <t>15.02.2015 г. поселок Октябрьский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</si>
</sst>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abSelected="1" workbookViewId="0">
      <selection activeCell="N25" sqref="N25"/>
    </sheetView>
  </sheetViews>
  <sheetFormatPr defaultRowHeight="15" x14ac:dyDescent="0.25"/>
  <cols>
    <col min="1" max="1" width="6.42578125" customWidth="1"/>
    <col min="2" max="2" width="20.85546875" customWidth="1"/>
    <col min="3" max="3" width="7.85546875" customWidth="1"/>
    <col min="4" max="4" width="6.28515625" customWidth="1"/>
    <col min="5" max="5" width="8.85546875" customWidth="1"/>
    <col min="14" max="14" width="28.85546875" customWidth="1"/>
    <col min="15" max="15" width="9.140625" customWidth="1"/>
    <col min="16" max="16" width="11.42578125" customWidth="1"/>
  </cols>
  <sheetData>
    <row r="2" spans="1:13" ht="18.75" x14ac:dyDescent="0.3">
      <c r="A2" s="24" t="s">
        <v>249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8.75" x14ac:dyDescent="0.3">
      <c r="A3" s="25" t="s">
        <v>250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3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7</v>
      </c>
      <c r="K5" s="13"/>
      <c r="L5" s="13"/>
      <c r="M5" s="13"/>
    </row>
    <row r="6" spans="1:13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3" x14ac:dyDescent="0.25">
      <c r="A7" s="2">
        <f t="shared" ref="A7:A29" si="0">M7</f>
        <v>1</v>
      </c>
      <c r="B7" s="6" t="s">
        <v>26</v>
      </c>
      <c r="C7" s="7">
        <v>2006</v>
      </c>
      <c r="D7" s="2" t="s">
        <v>27</v>
      </c>
      <c r="E7" s="2">
        <v>152</v>
      </c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7" s="2">
        <v>16</v>
      </c>
      <c r="I7" s="2">
        <f>LOOKUP(H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58</v>
      </c>
      <c r="J7" s="5">
        <v>5.52</v>
      </c>
      <c r="K7" s="2">
        <f>LOOKUP(J7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60</v>
      </c>
      <c r="L7" s="2">
        <f t="shared" ref="L7:L20" si="1">SUM(G7,I7,K7)</f>
        <v>118</v>
      </c>
      <c r="M7" s="2">
        <v>1</v>
      </c>
    </row>
    <row r="8" spans="1:13" x14ac:dyDescent="0.25">
      <c r="A8" s="2">
        <f t="shared" si="0"/>
        <v>2</v>
      </c>
      <c r="B8" s="6" t="s">
        <v>28</v>
      </c>
      <c r="C8" s="7">
        <v>2006</v>
      </c>
      <c r="D8" s="2" t="s">
        <v>27</v>
      </c>
      <c r="E8" s="2">
        <v>153</v>
      </c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8" s="2">
        <v>31</v>
      </c>
      <c r="I8" s="2">
        <f>LOOKUP(H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81</v>
      </c>
      <c r="J8" s="5">
        <v>7.11</v>
      </c>
      <c r="K8" s="2">
        <f>LOOKUP(J8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L8" s="2">
        <f t="shared" si="1"/>
        <v>114</v>
      </c>
      <c r="M8" s="2">
        <v>2</v>
      </c>
    </row>
    <row r="9" spans="1:13" x14ac:dyDescent="0.25">
      <c r="A9" s="2">
        <f t="shared" si="0"/>
        <v>3</v>
      </c>
      <c r="B9" s="6" t="s">
        <v>21</v>
      </c>
      <c r="C9" s="7">
        <v>2006</v>
      </c>
      <c r="D9" s="2" t="s">
        <v>17</v>
      </c>
      <c r="E9" s="2">
        <v>68</v>
      </c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9" s="2">
        <v>29</v>
      </c>
      <c r="I9" s="2">
        <f>LOOKUP(H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79</v>
      </c>
      <c r="J9" s="5">
        <v>7.16</v>
      </c>
      <c r="K9" s="2">
        <f>LOOKUP(J9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32</v>
      </c>
      <c r="L9" s="2">
        <f t="shared" si="1"/>
        <v>111</v>
      </c>
      <c r="M9" s="2">
        <v>3</v>
      </c>
    </row>
    <row r="10" spans="1:13" x14ac:dyDescent="0.25">
      <c r="A10" s="2">
        <f t="shared" si="0"/>
        <v>4</v>
      </c>
      <c r="B10" s="3" t="s">
        <v>16</v>
      </c>
      <c r="C10" s="4">
        <v>2006</v>
      </c>
      <c r="D10" s="9" t="s">
        <v>17</v>
      </c>
      <c r="E10" s="9">
        <v>10</v>
      </c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0" s="2">
        <v>29</v>
      </c>
      <c r="I10" s="2">
        <f>LOOKUP(H10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79</v>
      </c>
      <c r="J10" s="5">
        <v>10.07</v>
      </c>
      <c r="K10" s="2">
        <f>LOOKUP(J10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</v>
      </c>
      <c r="L10" s="2">
        <f t="shared" si="1"/>
        <v>85</v>
      </c>
      <c r="M10" s="2">
        <v>4</v>
      </c>
    </row>
    <row r="11" spans="1:13" x14ac:dyDescent="0.25">
      <c r="A11" s="2">
        <f t="shared" si="0"/>
        <v>5</v>
      </c>
      <c r="B11" s="6" t="s">
        <v>30</v>
      </c>
      <c r="C11" s="7">
        <v>2006</v>
      </c>
      <c r="D11" s="2" t="s">
        <v>31</v>
      </c>
      <c r="E11" s="2">
        <v>155</v>
      </c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1" s="2">
        <v>18</v>
      </c>
      <c r="I11" s="2">
        <f>LOOKUP(H11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62</v>
      </c>
      <c r="J11" s="5">
        <v>8.01</v>
      </c>
      <c r="K11" s="2">
        <f>LOOKUP(J11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L11" s="2">
        <f t="shared" si="1"/>
        <v>82</v>
      </c>
      <c r="M11" s="2">
        <v>5</v>
      </c>
    </row>
    <row r="12" spans="1:13" x14ac:dyDescent="0.25">
      <c r="A12" s="2">
        <f t="shared" si="0"/>
        <v>6</v>
      </c>
      <c r="B12" s="3" t="s">
        <v>25</v>
      </c>
      <c r="C12" s="4">
        <v>2006</v>
      </c>
      <c r="D12" s="9" t="s">
        <v>19</v>
      </c>
      <c r="E12" s="9">
        <v>112</v>
      </c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2" s="2">
        <v>30</v>
      </c>
      <c r="I12" s="2">
        <f>LOOKUP(H12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12" s="5">
        <v>16.100000000000001</v>
      </c>
      <c r="K12" s="2">
        <f>LOOKUP(J12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2" s="2">
        <f t="shared" si="1"/>
        <v>81</v>
      </c>
      <c r="M12" s="2">
        <v>6</v>
      </c>
    </row>
    <row r="13" spans="1:13" x14ac:dyDescent="0.25">
      <c r="A13" s="2">
        <f t="shared" si="0"/>
        <v>7</v>
      </c>
      <c r="B13" s="6" t="s">
        <v>18</v>
      </c>
      <c r="C13" s="7">
        <v>2007</v>
      </c>
      <c r="D13" s="2" t="s">
        <v>19</v>
      </c>
      <c r="E13" s="2">
        <v>32</v>
      </c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3" s="2">
        <v>25</v>
      </c>
      <c r="I13" s="2">
        <f>LOOKUP(H13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75</v>
      </c>
      <c r="J13" s="5">
        <v>10.3</v>
      </c>
      <c r="K13" s="2">
        <f>LOOKUP(J13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13" s="2">
        <f t="shared" si="1"/>
        <v>80</v>
      </c>
      <c r="M13" s="2">
        <v>7</v>
      </c>
    </row>
    <row r="14" spans="1:13" x14ac:dyDescent="0.25">
      <c r="A14" s="2">
        <f t="shared" si="0"/>
        <v>8</v>
      </c>
      <c r="B14" s="6" t="s">
        <v>22</v>
      </c>
      <c r="C14" s="7">
        <v>2007</v>
      </c>
      <c r="D14" s="2" t="s">
        <v>23</v>
      </c>
      <c r="E14" s="2">
        <v>107</v>
      </c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4" s="2">
        <v>25</v>
      </c>
      <c r="I14" s="2">
        <f>LOOKUP(H14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75</v>
      </c>
      <c r="J14" s="5">
        <v>13.3</v>
      </c>
      <c r="K14" s="2">
        <f>LOOKUP(J14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4" s="2">
        <f t="shared" si="1"/>
        <v>76</v>
      </c>
      <c r="M14" s="2">
        <v>8</v>
      </c>
    </row>
    <row r="15" spans="1:13" x14ac:dyDescent="0.25">
      <c r="A15" s="2">
        <f t="shared" si="0"/>
        <v>9</v>
      </c>
      <c r="B15" s="6" t="s">
        <v>32</v>
      </c>
      <c r="C15" s="7">
        <v>2007</v>
      </c>
      <c r="D15" s="2" t="s">
        <v>33</v>
      </c>
      <c r="E15" s="2">
        <v>160</v>
      </c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5" s="2">
        <v>19</v>
      </c>
      <c r="I15" s="2">
        <f>LOOKUP(H15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64</v>
      </c>
      <c r="J15" s="5">
        <v>16</v>
      </c>
      <c r="K15" s="2">
        <f>LOOKUP(J15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5" s="2">
        <f t="shared" si="1"/>
        <v>65</v>
      </c>
      <c r="M15" s="2">
        <v>9</v>
      </c>
    </row>
    <row r="16" spans="1:13" x14ac:dyDescent="0.25">
      <c r="A16" s="2">
        <f t="shared" si="0"/>
        <v>10</v>
      </c>
      <c r="B16" s="6" t="s">
        <v>36</v>
      </c>
      <c r="C16" s="7">
        <v>2006</v>
      </c>
      <c r="D16" s="2" t="s">
        <v>35</v>
      </c>
      <c r="E16" s="2">
        <v>196</v>
      </c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6" s="2">
        <v>12</v>
      </c>
      <c r="I16" s="2">
        <f>LOOKUP(H16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50</v>
      </c>
      <c r="J16" s="5">
        <v>8.33</v>
      </c>
      <c r="K16" s="2">
        <f>LOOKUP(J16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14</v>
      </c>
      <c r="L16" s="2">
        <f t="shared" si="1"/>
        <v>64</v>
      </c>
      <c r="M16" s="2">
        <v>10</v>
      </c>
    </row>
    <row r="17" spans="1:13" x14ac:dyDescent="0.25">
      <c r="A17" s="2">
        <f t="shared" si="0"/>
        <v>11</v>
      </c>
      <c r="B17" s="6" t="s">
        <v>20</v>
      </c>
      <c r="C17" s="7">
        <v>2006</v>
      </c>
      <c r="D17" s="2" t="s">
        <v>19</v>
      </c>
      <c r="E17" s="2">
        <v>33</v>
      </c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7" s="2">
        <v>16</v>
      </c>
      <c r="I17" s="2">
        <f>LOOKUP(H17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58</v>
      </c>
      <c r="J17" s="5">
        <v>18</v>
      </c>
      <c r="K17" s="2">
        <f>LOOKUP(J17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7" s="2">
        <f t="shared" si="1"/>
        <v>59</v>
      </c>
      <c r="M17" s="2">
        <v>11</v>
      </c>
    </row>
    <row r="18" spans="1:13" x14ac:dyDescent="0.25">
      <c r="A18" s="2">
        <f t="shared" si="0"/>
        <v>12</v>
      </c>
      <c r="B18" s="3" t="s">
        <v>34</v>
      </c>
      <c r="C18" s="4">
        <v>2006</v>
      </c>
      <c r="D18" s="9" t="s">
        <v>35</v>
      </c>
      <c r="E18" s="9">
        <v>195</v>
      </c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8" s="2">
        <v>12</v>
      </c>
      <c r="I18" s="2">
        <f>LOOKUP(H18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50</v>
      </c>
      <c r="J18" s="5">
        <v>10</v>
      </c>
      <c r="K18" s="2">
        <f>LOOKUP(J18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</v>
      </c>
      <c r="L18" s="2">
        <f t="shared" si="1"/>
        <v>56</v>
      </c>
      <c r="M18" s="2">
        <v>12</v>
      </c>
    </row>
    <row r="19" spans="1:13" x14ac:dyDescent="0.25">
      <c r="A19" s="2">
        <f t="shared" si="0"/>
        <v>13</v>
      </c>
      <c r="B19" s="6" t="s">
        <v>24</v>
      </c>
      <c r="C19" s="7">
        <v>2007</v>
      </c>
      <c r="D19" s="2" t="s">
        <v>23</v>
      </c>
      <c r="E19" s="2">
        <v>108</v>
      </c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9" s="2">
        <v>13</v>
      </c>
      <c r="I19" s="2">
        <f>LOOKUP(H19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52</v>
      </c>
      <c r="J19" s="5">
        <v>13.4</v>
      </c>
      <c r="K19" s="2">
        <f>LOOKUP(J19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9" s="2">
        <f t="shared" si="1"/>
        <v>53</v>
      </c>
      <c r="M19" s="2">
        <v>13</v>
      </c>
    </row>
    <row r="20" spans="1:13" x14ac:dyDescent="0.25">
      <c r="A20" s="2">
        <f t="shared" si="0"/>
        <v>14</v>
      </c>
      <c r="B20" s="6" t="s">
        <v>29</v>
      </c>
      <c r="C20" s="7">
        <v>2007</v>
      </c>
      <c r="D20" s="2" t="s">
        <v>27</v>
      </c>
      <c r="E20" s="2">
        <v>154</v>
      </c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0" s="2">
        <v>6</v>
      </c>
      <c r="I20" s="2">
        <f>LOOKUP(H20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34</v>
      </c>
      <c r="J20" s="5">
        <v>11.2</v>
      </c>
      <c r="K20" s="2">
        <f>LOOKUP(J20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20" s="2">
        <f t="shared" si="1"/>
        <v>37</v>
      </c>
      <c r="M20" s="2">
        <v>14</v>
      </c>
    </row>
    <row r="21" spans="1:13" x14ac:dyDescent="0.25">
      <c r="A21" s="2">
        <f t="shared" si="0"/>
        <v>0</v>
      </c>
      <c r="B21" s="6"/>
      <c r="C21" s="7"/>
      <c r="D21" s="2"/>
      <c r="E21" s="2"/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1" s="2"/>
      <c r="I21" s="2">
        <f>LOOKUP(H21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1" s="5"/>
      <c r="K21" s="2">
        <f>LOOKUP(J21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1" s="2">
        <f t="shared" ref="L21:L29" si="2">SUM(G21,I21,K21)</f>
        <v>0</v>
      </c>
      <c r="M21" s="2"/>
    </row>
    <row r="22" spans="1:13" x14ac:dyDescent="0.25">
      <c r="A22" s="2">
        <f t="shared" si="0"/>
        <v>0</v>
      </c>
      <c r="B22" s="6"/>
      <c r="C22" s="7"/>
      <c r="D22" s="2"/>
      <c r="E22" s="2"/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2" s="2"/>
      <c r="I22" s="2">
        <f>LOOKUP(H22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2" s="5"/>
      <c r="K22" s="2">
        <f>LOOKUP(J22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2" s="2">
        <f t="shared" si="2"/>
        <v>0</v>
      </c>
      <c r="M22" s="2"/>
    </row>
    <row r="23" spans="1:13" x14ac:dyDescent="0.25">
      <c r="A23" s="2">
        <f t="shared" si="0"/>
        <v>0</v>
      </c>
      <c r="B23" s="6"/>
      <c r="C23" s="7"/>
      <c r="D23" s="2"/>
      <c r="E23" s="2"/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3" s="2"/>
      <c r="I23" s="2">
        <f>LOOKUP(H23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3" s="5"/>
      <c r="K23" s="2">
        <f>LOOKUP(J23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3" s="2">
        <f t="shared" si="2"/>
        <v>0</v>
      </c>
      <c r="M23" s="2"/>
    </row>
    <row r="24" spans="1:13" x14ac:dyDescent="0.25">
      <c r="A24" s="2">
        <f t="shared" si="0"/>
        <v>0</v>
      </c>
      <c r="B24" s="6"/>
      <c r="C24" s="7"/>
      <c r="D24" s="2"/>
      <c r="E24" s="2"/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4" s="2"/>
      <c r="I24" s="2">
        <f>LOOKUP(H24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4" s="5"/>
      <c r="K24" s="2">
        <f>LOOKUP(J24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4" s="2">
        <f t="shared" si="2"/>
        <v>0</v>
      </c>
      <c r="M24" s="2"/>
    </row>
    <row r="25" spans="1:13" x14ac:dyDescent="0.25">
      <c r="A25" s="2">
        <f t="shared" si="0"/>
        <v>0</v>
      </c>
      <c r="B25" s="3"/>
      <c r="C25" s="4"/>
      <c r="D25" s="1"/>
      <c r="E25" s="1"/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5" s="2"/>
      <c r="I25" s="2">
        <f>LOOKUP(H25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5" s="5"/>
      <c r="K25" s="2">
        <f>LOOKUP(J25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5" s="2">
        <f t="shared" si="2"/>
        <v>0</v>
      </c>
      <c r="M25" s="2"/>
    </row>
    <row r="26" spans="1:13" x14ac:dyDescent="0.25">
      <c r="A26" s="2">
        <f t="shared" si="0"/>
        <v>0</v>
      </c>
      <c r="B26" s="6"/>
      <c r="C26" s="7"/>
      <c r="D26" s="2"/>
      <c r="E26" s="2"/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6" s="2"/>
      <c r="I26" s="2">
        <f>LOOKUP(H26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6" s="5"/>
      <c r="K26" s="2">
        <f>LOOKUP(J26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6" s="2">
        <f t="shared" si="2"/>
        <v>0</v>
      </c>
      <c r="M26" s="2"/>
    </row>
    <row r="27" spans="1:13" x14ac:dyDescent="0.25">
      <c r="A27" s="2">
        <f t="shared" si="0"/>
        <v>0</v>
      </c>
      <c r="B27" s="6"/>
      <c r="C27" s="7"/>
      <c r="D27" s="2"/>
      <c r="E27" s="2"/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7" s="2"/>
      <c r="I27" s="2">
        <f>LOOKUP(H27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7" s="5"/>
      <c r="K27" s="2">
        <f>LOOKUP(J27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7" s="2">
        <f t="shared" si="2"/>
        <v>0</v>
      </c>
      <c r="M27" s="2"/>
    </row>
    <row r="28" spans="1:13" x14ac:dyDescent="0.25">
      <c r="A28" s="2">
        <f t="shared" si="0"/>
        <v>0</v>
      </c>
      <c r="B28" s="6"/>
      <c r="C28" s="7"/>
      <c r="D28" s="2"/>
      <c r="E28" s="2"/>
      <c r="F28" s="2"/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8" s="2"/>
      <c r="I28" s="2">
        <f>LOOKUP(H28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8" s="5"/>
      <c r="K28" s="2">
        <f>LOOKUP(J28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8" s="2">
        <f t="shared" si="2"/>
        <v>0</v>
      </c>
      <c r="M28" s="2"/>
    </row>
    <row r="29" spans="1:13" x14ac:dyDescent="0.25">
      <c r="A29" s="2">
        <f t="shared" si="0"/>
        <v>0</v>
      </c>
      <c r="B29" s="6"/>
      <c r="C29" s="7"/>
      <c r="D29" s="2"/>
      <c r="E29" s="2"/>
      <c r="F29" s="2"/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9" s="2"/>
      <c r="I29" s="2">
        <f>LOOKUP(H29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29" s="5"/>
      <c r="K29" s="2">
        <f>LOOKUP(J29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9" s="2">
        <f t="shared" si="2"/>
        <v>0</v>
      </c>
      <c r="M29" s="2"/>
    </row>
    <row r="31" spans="1:13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</sheetData>
  <autoFilter ref="L4:L29">
    <sortState ref="A8:P26">
      <sortCondition descending="1" ref="L1:L26"/>
    </sortState>
  </autoFilter>
  <sortState ref="B4:L17">
    <sortCondition descending="1" ref="L4"/>
  </sortState>
  <mergeCells count="15">
    <mergeCell ref="A2:M2"/>
    <mergeCell ref="A3:M3"/>
    <mergeCell ref="A31:M31"/>
    <mergeCell ref="A32:M32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0"/>
  <sheetViews>
    <sheetView workbookViewId="0">
      <selection activeCell="A2" sqref="A2:M3"/>
    </sheetView>
  </sheetViews>
  <sheetFormatPr defaultRowHeight="15" x14ac:dyDescent="0.25"/>
  <cols>
    <col min="1" max="1" width="5.5703125" customWidth="1"/>
    <col min="2" max="2" width="19.7109375" customWidth="1"/>
    <col min="3" max="3" width="9" customWidth="1"/>
    <col min="4" max="4" width="7.7109375" customWidth="1"/>
    <col min="5" max="5" width="7.140625" customWidth="1"/>
    <col min="14" max="14" width="32" customWidth="1"/>
    <col min="15" max="15" width="9.42578125" customWidth="1"/>
    <col min="16" max="16" width="10" customWidth="1"/>
  </cols>
  <sheetData>
    <row r="2" spans="1:13" ht="18.75" x14ac:dyDescent="0.3">
      <c r="A2" s="24" t="s">
        <v>249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8.75" x14ac:dyDescent="0.3">
      <c r="A3" s="25" t="s">
        <v>250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3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7</v>
      </c>
      <c r="K5" s="13"/>
      <c r="L5" s="13"/>
      <c r="M5" s="13"/>
    </row>
    <row r="6" spans="1:13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3" x14ac:dyDescent="0.25">
      <c r="A7" s="2">
        <f>M7</f>
        <v>1</v>
      </c>
      <c r="B7" s="6" t="s">
        <v>58</v>
      </c>
      <c r="C7" s="7">
        <v>2006</v>
      </c>
      <c r="D7" s="2" t="s">
        <v>27</v>
      </c>
      <c r="E7" s="2">
        <v>156</v>
      </c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7" s="2">
        <v>10</v>
      </c>
      <c r="I7" s="2">
        <f>LOOKUP(H7,{0,1,2,3,4,5,6,7,8,9,10,11,12,13,14,15,16,17,18,19,20,21,22,23,24,25,26},{0,10,18,26,32,37,42,47,52,56,60,64,68,71,74,77,80,82,84,86,88,90,92,94,96,98,100})</f>
        <v>60</v>
      </c>
      <c r="J7" s="5">
        <v>5.13</v>
      </c>
      <c r="K7" s="2">
        <f>LOOKUP(J7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66</v>
      </c>
      <c r="L7" s="2">
        <f t="shared" ref="L7:L30" si="0">SUM(G7,I7,K7)</f>
        <v>126</v>
      </c>
      <c r="M7" s="2">
        <v>1</v>
      </c>
    </row>
    <row r="8" spans="1:13" x14ac:dyDescent="0.25">
      <c r="A8" s="2">
        <f t="shared" ref="A8:A30" si="1">M8</f>
        <v>2</v>
      </c>
      <c r="B8" s="6" t="s">
        <v>59</v>
      </c>
      <c r="C8" s="7">
        <v>2006</v>
      </c>
      <c r="D8" s="2" t="s">
        <v>27</v>
      </c>
      <c r="E8" s="2">
        <v>157</v>
      </c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8" s="2">
        <v>5</v>
      </c>
      <c r="I8" s="2">
        <f>LOOKUP(H8,{0,1,2,3,4,5,6,7,8,9,10,11,12,13,14,15,16,17,18,19,20,21,22,23,24,25,26},{0,10,18,26,32,37,42,47,52,56,60,64,68,71,74,77,80,82,84,86,88,90,92,94,96,98,100})</f>
        <v>37</v>
      </c>
      <c r="J8" s="5">
        <v>5.08</v>
      </c>
      <c r="K8" s="2">
        <f>LOOKUP(J8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68</v>
      </c>
      <c r="L8" s="2">
        <f t="shared" si="0"/>
        <v>105</v>
      </c>
      <c r="M8" s="2">
        <v>2</v>
      </c>
    </row>
    <row r="9" spans="1:13" x14ac:dyDescent="0.25">
      <c r="A9" s="2">
        <f t="shared" si="1"/>
        <v>3</v>
      </c>
      <c r="B9" s="3" t="s">
        <v>54</v>
      </c>
      <c r="C9" s="4">
        <v>2006</v>
      </c>
      <c r="D9" s="9" t="s">
        <v>53</v>
      </c>
      <c r="E9" s="9">
        <v>81</v>
      </c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9" s="2">
        <v>12</v>
      </c>
      <c r="I9" s="2">
        <f>LOOKUP(H9,{0,1,2,3,4,5,6,7,8,9,10,11,12,13,14,15,16,17,18,19,20,21,22,23,24,25,26},{0,10,18,26,32,37,42,47,52,56,60,64,68,71,74,77,80,82,84,86,88,90,92,94,96,98,100})</f>
        <v>68</v>
      </c>
      <c r="J9" s="5">
        <v>8.4700000000000006</v>
      </c>
      <c r="K9" s="2">
        <f>LOOKUP(J9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9" s="2">
        <f t="shared" si="0"/>
        <v>76</v>
      </c>
      <c r="M9" s="2">
        <v>3</v>
      </c>
    </row>
    <row r="10" spans="1:13" x14ac:dyDescent="0.25">
      <c r="A10" s="2">
        <f t="shared" si="1"/>
        <v>4</v>
      </c>
      <c r="B10" s="6" t="s">
        <v>50</v>
      </c>
      <c r="C10" s="7">
        <v>2006</v>
      </c>
      <c r="D10" s="2" t="s">
        <v>48</v>
      </c>
      <c r="E10" s="2">
        <v>60</v>
      </c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0" s="2">
        <v>9</v>
      </c>
      <c r="I10" s="2">
        <f>LOOKUP(H10,{0,1,2,3,4,5,6,7,8,9,10,11,12,13,14,15,16,17,18,19,20,21,22,23,24,25,26},{0,10,18,26,32,37,42,47,52,56,60,64,68,71,74,77,80,82,84,86,88,90,92,94,96,98,100})</f>
        <v>56</v>
      </c>
      <c r="J10" s="5">
        <v>10.199999999999999</v>
      </c>
      <c r="K10" s="2">
        <f>LOOKUP(J10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0" s="2">
        <f t="shared" si="0"/>
        <v>57</v>
      </c>
      <c r="M10" s="2">
        <v>4</v>
      </c>
    </row>
    <row r="11" spans="1:13" x14ac:dyDescent="0.25">
      <c r="A11" s="2">
        <f t="shared" si="1"/>
        <v>6</v>
      </c>
      <c r="B11" s="6" t="s">
        <v>43</v>
      </c>
      <c r="C11" s="7">
        <v>2007</v>
      </c>
      <c r="D11" s="2" t="s">
        <v>19</v>
      </c>
      <c r="E11" s="2">
        <v>19</v>
      </c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1" s="2">
        <v>5</v>
      </c>
      <c r="I11" s="2">
        <f>LOOKUP(H11,{0,1,2,3,4,5,6,7,8,9,10,11,12,13,14,15,16,17,18,19,20,21,22,23,24,25,26},{0,10,18,26,32,37,42,47,52,56,60,64,68,71,74,77,80,82,84,86,88,90,92,94,96,98,100})</f>
        <v>37</v>
      </c>
      <c r="J11" s="5">
        <v>7.47</v>
      </c>
      <c r="K11" s="2">
        <f>LOOKUP(J11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17</v>
      </c>
      <c r="L11" s="2">
        <f t="shared" si="0"/>
        <v>54</v>
      </c>
      <c r="M11" s="8">
        <v>6</v>
      </c>
    </row>
    <row r="12" spans="1:13" x14ac:dyDescent="0.25">
      <c r="A12" s="2">
        <f t="shared" si="1"/>
        <v>5</v>
      </c>
      <c r="B12" s="6" t="s">
        <v>57</v>
      </c>
      <c r="C12" s="7">
        <v>2006</v>
      </c>
      <c r="D12" s="2" t="s">
        <v>56</v>
      </c>
      <c r="E12" s="2">
        <v>106</v>
      </c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2" s="2">
        <v>5</v>
      </c>
      <c r="I12" s="2">
        <f>LOOKUP(H12,{0,1,2,3,4,5,6,7,8,9,10,11,12,13,14,15,16,17,18,19,20,21,22,23,24,25,26},{0,10,18,26,32,37,42,47,52,56,60,64,68,71,74,77,80,82,84,86,88,90,92,94,96,98,100})</f>
        <v>37</v>
      </c>
      <c r="J12" s="5">
        <v>7.44</v>
      </c>
      <c r="K12" s="2">
        <f>LOOKUP(J12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17</v>
      </c>
      <c r="L12" s="2">
        <f t="shared" si="0"/>
        <v>54</v>
      </c>
      <c r="M12" s="2">
        <v>5</v>
      </c>
    </row>
    <row r="13" spans="1:13" x14ac:dyDescent="0.25">
      <c r="A13" s="2">
        <f t="shared" si="1"/>
        <v>7</v>
      </c>
      <c r="B13" s="6" t="s">
        <v>42</v>
      </c>
      <c r="C13" s="7">
        <v>2007</v>
      </c>
      <c r="D13" s="2" t="s">
        <v>19</v>
      </c>
      <c r="E13" s="2">
        <v>18</v>
      </c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3" s="2">
        <v>2</v>
      </c>
      <c r="I13" s="2">
        <f>LOOKUP(H13,{0,1,2,3,4,5,6,7,8,9,10,11,12,13,14,15,16,17,18,19,20,21,22,23,24,25,26},{0,10,18,26,32,37,42,47,52,56,60,64,68,71,74,77,80,82,84,86,88,90,92,94,96,98,100})</f>
        <v>18</v>
      </c>
      <c r="J13" s="5">
        <v>6.49</v>
      </c>
      <c r="K13" s="2">
        <f>LOOKUP(J13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34</v>
      </c>
      <c r="L13" s="2">
        <f t="shared" si="0"/>
        <v>52</v>
      </c>
      <c r="M13" s="2">
        <v>7</v>
      </c>
    </row>
    <row r="14" spans="1:13" x14ac:dyDescent="0.25">
      <c r="A14" s="2">
        <f t="shared" si="1"/>
        <v>8</v>
      </c>
      <c r="B14" s="6" t="s">
        <v>46</v>
      </c>
      <c r="C14" s="7">
        <v>2006</v>
      </c>
      <c r="D14" s="2" t="s">
        <v>19</v>
      </c>
      <c r="E14" s="2">
        <v>25</v>
      </c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4" s="2">
        <v>6</v>
      </c>
      <c r="I14" s="2">
        <f>LOOKUP(H14,{0,1,2,3,4,5,6,7,8,9,10,11,12,13,14,15,16,17,18,19,20,21,22,23,24,25,26},{0,10,18,26,32,37,42,47,52,56,60,64,68,71,74,77,80,82,84,86,88,90,92,94,96,98,100})</f>
        <v>42</v>
      </c>
      <c r="J14" s="5">
        <v>9.5500000000000007</v>
      </c>
      <c r="K14" s="2">
        <f>LOOKUP(J14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</v>
      </c>
      <c r="L14" s="2">
        <f t="shared" si="0"/>
        <v>44</v>
      </c>
      <c r="M14" s="2">
        <v>8</v>
      </c>
    </row>
    <row r="15" spans="1:13" x14ac:dyDescent="0.25">
      <c r="A15" s="2">
        <f t="shared" si="1"/>
        <v>9</v>
      </c>
      <c r="B15" s="6" t="s">
        <v>55</v>
      </c>
      <c r="C15" s="7">
        <v>2006</v>
      </c>
      <c r="D15" s="2" t="s">
        <v>56</v>
      </c>
      <c r="E15" s="2">
        <v>105</v>
      </c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5" s="2">
        <v>2</v>
      </c>
      <c r="I15" s="2">
        <f>LOOKUP(H15,{0,1,2,3,4,5,6,7,8,9,10,11,12,13,14,15,16,17,18,19,20,21,22,23,24,25,26},{0,10,18,26,32,37,42,47,52,56,60,64,68,71,74,77,80,82,84,86,88,90,92,94,96,98,100})</f>
        <v>18</v>
      </c>
      <c r="J15" s="5">
        <v>7.21</v>
      </c>
      <c r="K15" s="2">
        <f>LOOKUP(J15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23</v>
      </c>
      <c r="L15" s="2">
        <f t="shared" si="0"/>
        <v>41</v>
      </c>
      <c r="M15" s="2">
        <v>9</v>
      </c>
    </row>
    <row r="16" spans="1:13" x14ac:dyDescent="0.25">
      <c r="A16" s="2">
        <f t="shared" si="1"/>
        <v>10</v>
      </c>
      <c r="B16" s="6" t="s">
        <v>64</v>
      </c>
      <c r="C16" s="7">
        <v>2006</v>
      </c>
      <c r="D16" s="2" t="s">
        <v>35</v>
      </c>
      <c r="E16" s="2">
        <v>194</v>
      </c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6" s="2">
        <v>2</v>
      </c>
      <c r="I16" s="2">
        <f>LOOKUP(H16,{0,1,2,3,4,5,6,7,8,9,10,11,12,13,14,15,16,17,18,19,20,21,22,23,24,25,26},{0,10,18,26,32,37,42,47,52,56,60,64,68,71,74,77,80,82,84,86,88,90,92,94,96,98,100})</f>
        <v>18</v>
      </c>
      <c r="J16" s="5">
        <v>8.3699999999999992</v>
      </c>
      <c r="K16" s="2">
        <f>LOOKUP(J16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16" s="2">
        <f t="shared" si="0"/>
        <v>27</v>
      </c>
      <c r="M16" s="2">
        <v>10</v>
      </c>
    </row>
    <row r="17" spans="1:13" x14ac:dyDescent="0.25">
      <c r="A17" s="2">
        <f t="shared" si="1"/>
        <v>11</v>
      </c>
      <c r="B17" s="6" t="s">
        <v>39</v>
      </c>
      <c r="C17" s="7">
        <v>2006</v>
      </c>
      <c r="D17" s="2" t="s">
        <v>40</v>
      </c>
      <c r="E17" s="2">
        <v>13</v>
      </c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7" s="2">
        <v>1</v>
      </c>
      <c r="I17" s="2">
        <f>LOOKUP(H17,{0,1,2,3,4,5,6,7,8,9,10,11,12,13,14,15,16,17,18,19,20,21,22,23,24,25,26},{0,10,18,26,32,37,42,47,52,56,60,64,68,71,74,77,80,82,84,86,88,90,92,94,96,98,100})</f>
        <v>10</v>
      </c>
      <c r="J17" s="5">
        <v>9.1999999999999993</v>
      </c>
      <c r="K17" s="2">
        <f>LOOKUP(J17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17" s="2">
        <f t="shared" si="0"/>
        <v>14</v>
      </c>
      <c r="M17" s="2">
        <v>11</v>
      </c>
    </row>
    <row r="18" spans="1:13" x14ac:dyDescent="0.25">
      <c r="A18" s="2">
        <f t="shared" si="1"/>
        <v>12</v>
      </c>
      <c r="B18" s="6" t="s">
        <v>52</v>
      </c>
      <c r="C18" s="7">
        <v>2006</v>
      </c>
      <c r="D18" s="2" t="s">
        <v>53</v>
      </c>
      <c r="E18" s="2">
        <v>78</v>
      </c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8" s="2">
        <v>1</v>
      </c>
      <c r="I18" s="2">
        <f>LOOKUP(H18,{0,1,2,3,4,5,6,7,8,9,10,11,12,13,14,15,16,17,18,19,20,21,22,23,24,25,26},{0,10,18,26,32,37,42,47,52,56,60,64,68,71,74,77,80,82,84,86,88,90,92,94,96,98,100})</f>
        <v>10</v>
      </c>
      <c r="J18" s="5">
        <v>10.130000000000001</v>
      </c>
      <c r="K18" s="2">
        <f>LOOKUP(J18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8" s="2">
        <f t="shared" si="0"/>
        <v>11</v>
      </c>
      <c r="M18" s="2">
        <v>12</v>
      </c>
    </row>
    <row r="19" spans="1:13" x14ac:dyDescent="0.25">
      <c r="A19" s="2">
        <f t="shared" si="1"/>
        <v>13</v>
      </c>
      <c r="B19" s="6" t="s">
        <v>61</v>
      </c>
      <c r="C19" s="7">
        <v>2007</v>
      </c>
      <c r="D19" s="2" t="s">
        <v>33</v>
      </c>
      <c r="E19" s="2">
        <v>184</v>
      </c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9" s="2">
        <v>1</v>
      </c>
      <c r="I19" s="2">
        <f>LOOKUP(H19,{0,1,2,3,4,5,6,7,8,9,10,11,12,13,14,15,16,17,18,19,20,21,22,23,24,25,26},{0,10,18,26,32,37,42,47,52,56,60,64,68,71,74,77,80,82,84,86,88,90,92,94,96,98,100})</f>
        <v>10</v>
      </c>
      <c r="J19" s="5">
        <v>15</v>
      </c>
      <c r="K19" s="2">
        <f>LOOKUP(J19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19" s="2">
        <f t="shared" si="0"/>
        <v>11</v>
      </c>
      <c r="M19" s="2">
        <v>13</v>
      </c>
    </row>
    <row r="20" spans="1:13" x14ac:dyDescent="0.25">
      <c r="A20" s="2">
        <f t="shared" si="1"/>
        <v>14</v>
      </c>
      <c r="B20" s="6" t="s">
        <v>44</v>
      </c>
      <c r="C20" s="7">
        <v>2007</v>
      </c>
      <c r="D20" s="2" t="s">
        <v>33</v>
      </c>
      <c r="E20" s="2">
        <v>22</v>
      </c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0" s="2">
        <v>1</v>
      </c>
      <c r="I20" s="2">
        <f>LOOKUP(H20,{0,1,2,3,4,5,6,7,8,9,10,11,12,13,14,15,16,17,18,19,20,21,22,23,24,25,26},{0,10,18,26,32,37,42,47,52,56,60,64,68,71,74,77,80,82,84,86,88,90,92,94,96,98,100})</f>
        <v>10</v>
      </c>
      <c r="J20" s="5">
        <v>0</v>
      </c>
      <c r="K20" s="2">
        <f>LOOKUP(J20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0" s="2">
        <f t="shared" si="0"/>
        <v>10</v>
      </c>
      <c r="M20" s="2">
        <v>14</v>
      </c>
    </row>
    <row r="21" spans="1:13" x14ac:dyDescent="0.25">
      <c r="A21" s="2">
        <f t="shared" si="1"/>
        <v>15</v>
      </c>
      <c r="B21" s="6" t="s">
        <v>41</v>
      </c>
      <c r="C21" s="7">
        <v>2007</v>
      </c>
      <c r="D21" s="2" t="s">
        <v>19</v>
      </c>
      <c r="E21" s="2">
        <v>17</v>
      </c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1" s="2">
        <v>0</v>
      </c>
      <c r="I21" s="2">
        <f>LOOKUP(H21,{0,1,2,3,4,5,6,7,8,9,10,11,12,13,14,15,16,17,18,19,20,21,22,23,24,25,26},{0,10,18,26,32,37,42,47,52,56,60,64,68,71,74,77,80,82,84,86,88,90,92,94,96,98,100})</f>
        <v>0</v>
      </c>
      <c r="J21" s="5">
        <v>9.2100000000000009</v>
      </c>
      <c r="K21" s="2">
        <f>LOOKUP(J21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21" s="2">
        <f t="shared" si="0"/>
        <v>4</v>
      </c>
      <c r="M21" s="2">
        <v>15</v>
      </c>
    </row>
    <row r="22" spans="1:13" x14ac:dyDescent="0.25">
      <c r="A22" s="2">
        <f t="shared" si="1"/>
        <v>16</v>
      </c>
      <c r="B22" s="6" t="s">
        <v>51</v>
      </c>
      <c r="C22" s="7">
        <v>2006</v>
      </c>
      <c r="D22" s="2" t="s">
        <v>40</v>
      </c>
      <c r="E22" s="2">
        <v>73</v>
      </c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2" s="2">
        <v>0</v>
      </c>
      <c r="I22" s="2">
        <f>LOOKUP(H22,{0,1,2,3,4,5,6,7,8,9,10,11,12,13,14,15,16,17,18,19,20,21,22,23,24,25,26},{0,10,18,26,32,37,42,47,52,56,60,64,68,71,74,77,80,82,84,86,88,90,92,94,96,98,100})</f>
        <v>0</v>
      </c>
      <c r="J22" s="5">
        <v>9.24</v>
      </c>
      <c r="K22" s="2">
        <f>LOOKUP(J22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22" s="2">
        <f t="shared" si="0"/>
        <v>4</v>
      </c>
      <c r="M22" s="2">
        <v>16</v>
      </c>
    </row>
    <row r="23" spans="1:13" x14ac:dyDescent="0.25">
      <c r="A23" s="2">
        <f t="shared" si="1"/>
        <v>17</v>
      </c>
      <c r="B23" s="6" t="s">
        <v>49</v>
      </c>
      <c r="C23" s="7">
        <v>2006</v>
      </c>
      <c r="D23" s="2" t="s">
        <v>48</v>
      </c>
      <c r="E23" s="2">
        <v>61</v>
      </c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3" s="2">
        <v>0</v>
      </c>
      <c r="I23" s="2">
        <f>LOOKUP(H23,{0,1,2,3,4,5,6,7,8,9,10,11,12,13,14,15,16,17,18,19,20,21,22,23,24,25,26},{0,10,18,26,32,37,42,47,52,56,60,64,68,71,74,77,80,82,84,86,88,90,92,94,96,98,100})</f>
        <v>0</v>
      </c>
      <c r="J23" s="5">
        <v>9.39</v>
      </c>
      <c r="K23" s="2">
        <f>LOOKUP(J23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23" s="2">
        <f t="shared" si="0"/>
        <v>3</v>
      </c>
      <c r="M23" s="2">
        <v>17</v>
      </c>
    </row>
    <row r="24" spans="1:13" x14ac:dyDescent="0.25">
      <c r="A24" s="2">
        <f t="shared" si="1"/>
        <v>18</v>
      </c>
      <c r="B24" s="6" t="s">
        <v>62</v>
      </c>
      <c r="C24" s="7">
        <v>2006</v>
      </c>
      <c r="D24" s="2" t="s">
        <v>35</v>
      </c>
      <c r="E24" s="2">
        <v>221</v>
      </c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4" s="2">
        <v>0</v>
      </c>
      <c r="I24" s="2">
        <f>LOOKUP(H24,{0,1,2,3,4,5,6,7,8,9,10,11,12,13,14,15,16,17,18,19,20,21,22,23,24,25,26},{0,10,18,26,32,37,42,47,52,56,60,64,68,71,74,77,80,82,84,86,88,90,92,94,96,98,100})</f>
        <v>0</v>
      </c>
      <c r="J24" s="5">
        <v>9.58</v>
      </c>
      <c r="K24" s="2">
        <f>LOOKUP(J24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</v>
      </c>
      <c r="L24" s="2">
        <f t="shared" si="0"/>
        <v>2</v>
      </c>
      <c r="M24" s="2">
        <v>18</v>
      </c>
    </row>
    <row r="25" spans="1:13" x14ac:dyDescent="0.25">
      <c r="A25" s="2">
        <f t="shared" si="1"/>
        <v>21</v>
      </c>
      <c r="B25" s="3" t="s">
        <v>37</v>
      </c>
      <c r="C25" s="4">
        <v>2006</v>
      </c>
      <c r="D25" s="9" t="s">
        <v>19</v>
      </c>
      <c r="E25" s="9">
        <v>1</v>
      </c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5" s="2">
        <v>0</v>
      </c>
      <c r="I25" s="2">
        <f>LOOKUP(H25,{0,1,2,3,4,5,6,7,8,9,10,11,12,13,14,15,16,17,18,19,20,21,22,23,24,25,26},{0,10,18,26,32,37,42,47,52,56,60,64,68,71,74,77,80,82,84,86,88,90,92,94,96,98,100})</f>
        <v>0</v>
      </c>
      <c r="J25" s="5">
        <v>10.15</v>
      </c>
      <c r="K25" s="2">
        <f>LOOKUP(J25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5" s="2">
        <f t="shared" si="0"/>
        <v>1</v>
      </c>
      <c r="M25" s="8">
        <v>21</v>
      </c>
    </row>
    <row r="26" spans="1:13" x14ac:dyDescent="0.25">
      <c r="A26" s="2">
        <f t="shared" si="1"/>
        <v>24</v>
      </c>
      <c r="B26" s="6" t="s">
        <v>38</v>
      </c>
      <c r="C26" s="7">
        <v>2006</v>
      </c>
      <c r="D26" s="2" t="s">
        <v>19</v>
      </c>
      <c r="E26" s="2">
        <v>2</v>
      </c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6" s="2">
        <v>0</v>
      </c>
      <c r="I26" s="2">
        <f>LOOKUP(H26,{0,1,2,3,4,5,6,7,8,9,10,11,12,13,14,15,16,17,18,19,20,21,22,23,24,25,26},{0,10,18,26,32,37,42,47,52,56,60,64,68,71,74,77,80,82,84,86,88,90,92,94,96,98,100})</f>
        <v>0</v>
      </c>
      <c r="J26" s="5">
        <v>13.2</v>
      </c>
      <c r="K26" s="2">
        <f>LOOKUP(J26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6" s="2">
        <f t="shared" si="0"/>
        <v>1</v>
      </c>
      <c r="M26" s="2">
        <v>24</v>
      </c>
    </row>
    <row r="27" spans="1:13" x14ac:dyDescent="0.25">
      <c r="A27" s="2">
        <f t="shared" si="1"/>
        <v>22</v>
      </c>
      <c r="B27" s="6" t="s">
        <v>45</v>
      </c>
      <c r="C27" s="7">
        <v>2006</v>
      </c>
      <c r="D27" s="2" t="s">
        <v>33</v>
      </c>
      <c r="E27" s="2">
        <v>23</v>
      </c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7" s="2">
        <v>0</v>
      </c>
      <c r="I27" s="2">
        <f>LOOKUP(H27,{0,1,2,3,4,5,6,7,8,9,10,11,12,13,14,15,16,17,18,19,20,21,22,23,24,25,26},{0,10,18,26,32,37,42,47,52,56,60,64,68,71,74,77,80,82,84,86,88,90,92,94,96,98,100})</f>
        <v>0</v>
      </c>
      <c r="J27" s="5">
        <v>10.25</v>
      </c>
      <c r="K27" s="2">
        <f>LOOKUP(J27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7" s="2">
        <f t="shared" si="0"/>
        <v>1</v>
      </c>
      <c r="M27" s="2">
        <v>22</v>
      </c>
    </row>
    <row r="28" spans="1:13" x14ac:dyDescent="0.25">
      <c r="A28" s="2">
        <f t="shared" si="1"/>
        <v>20</v>
      </c>
      <c r="B28" s="6" t="s">
        <v>47</v>
      </c>
      <c r="C28" s="7">
        <v>2007</v>
      </c>
      <c r="D28" s="2" t="s">
        <v>48</v>
      </c>
      <c r="E28" s="2">
        <v>56</v>
      </c>
      <c r="F28" s="2"/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8" s="2">
        <v>0</v>
      </c>
      <c r="I28" s="2">
        <f>LOOKUP(H28,{0,1,2,3,4,5,6,7,8,9,10,11,12,13,14,15,16,17,18,19,20,21,22,23,24,25,26},{0,10,18,26,32,37,42,47,52,56,60,64,68,71,74,77,80,82,84,86,88,90,92,94,96,98,100})</f>
        <v>0</v>
      </c>
      <c r="J28" s="5">
        <v>10.11</v>
      </c>
      <c r="K28" s="2">
        <f>LOOKUP(J28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8" s="2">
        <f t="shared" si="0"/>
        <v>1</v>
      </c>
      <c r="M28" s="2">
        <v>20</v>
      </c>
    </row>
    <row r="29" spans="1:13" x14ac:dyDescent="0.25">
      <c r="A29" s="2">
        <f t="shared" si="1"/>
        <v>23</v>
      </c>
      <c r="B29" s="6" t="s">
        <v>60</v>
      </c>
      <c r="C29" s="7">
        <v>2006</v>
      </c>
      <c r="D29" s="2" t="s">
        <v>33</v>
      </c>
      <c r="E29" s="2">
        <v>185</v>
      </c>
      <c r="F29" s="2"/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9" s="2">
        <v>0</v>
      </c>
      <c r="I29" s="2">
        <f>LOOKUP(H29,{0,1,2,3,4,5,6,7,8,9,10,11,12,13,14,15,16,17,18,19,20,21,22,23,24,25,26},{0,10,18,26,32,37,42,47,52,56,60,64,68,71,74,77,80,82,84,86,88,90,92,94,96,98,100})</f>
        <v>0</v>
      </c>
      <c r="J29" s="5">
        <v>12.27</v>
      </c>
      <c r="K29" s="2">
        <f>LOOKUP(J29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9" s="2">
        <f t="shared" si="0"/>
        <v>1</v>
      </c>
      <c r="M29" s="2">
        <v>23</v>
      </c>
    </row>
    <row r="30" spans="1:13" x14ac:dyDescent="0.25">
      <c r="A30" s="2">
        <f t="shared" si="1"/>
        <v>19</v>
      </c>
      <c r="B30" s="6" t="s">
        <v>63</v>
      </c>
      <c r="C30" s="7">
        <v>2006</v>
      </c>
      <c r="D30" s="2" t="s">
        <v>35</v>
      </c>
      <c r="E30" s="2">
        <v>193</v>
      </c>
      <c r="F30" s="2"/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0" s="2">
        <v>0</v>
      </c>
      <c r="I30" s="2">
        <f>LOOKUP(H30,{0,1,2,3,4,5,6,7,8,9,10,11,12,13,14,15,16,17,18,19,20,21,22,23,24,25,26},{0,10,18,26,32,37,42,47,52,56,60,64,68,71,74,77,80,82,84,86,88,90,92,94,96,98,100})</f>
        <v>0</v>
      </c>
      <c r="J30" s="5">
        <v>10.1</v>
      </c>
      <c r="K30" s="2">
        <f>LOOKUP(J30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30" s="2">
        <f t="shared" si="0"/>
        <v>1</v>
      </c>
      <c r="M30" s="2">
        <v>19</v>
      </c>
    </row>
  </sheetData>
  <autoFilter ref="L4:L30"/>
  <sortState ref="B4:L27">
    <sortCondition descending="1" ref="L4"/>
  </sortState>
  <mergeCells count="13">
    <mergeCell ref="A2:M2"/>
    <mergeCell ref="A3:M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  <ignoredErrors>
    <ignoredError sqref="L4:L6 L31:L1048576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9"/>
  <sheetViews>
    <sheetView workbookViewId="0">
      <selection activeCell="A2" sqref="A2:M3"/>
    </sheetView>
  </sheetViews>
  <sheetFormatPr defaultRowHeight="15" x14ac:dyDescent="0.25"/>
  <cols>
    <col min="1" max="1" width="5.5703125" customWidth="1"/>
    <col min="2" max="2" width="21.42578125" customWidth="1"/>
    <col min="3" max="3" width="8.42578125" customWidth="1"/>
    <col min="5" max="5" width="9.140625" customWidth="1"/>
    <col min="14" max="14" width="31.5703125" customWidth="1"/>
    <col min="15" max="15" width="10.5703125" customWidth="1"/>
  </cols>
  <sheetData>
    <row r="2" spans="1:14" ht="18.75" x14ac:dyDescent="0.3">
      <c r="A2" s="24" t="s">
        <v>249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4" ht="18.75" x14ac:dyDescent="0.3">
      <c r="A3" s="25" t="s">
        <v>250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4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7</v>
      </c>
      <c r="K5" s="13"/>
      <c r="L5" s="13"/>
      <c r="M5" s="13"/>
    </row>
    <row r="6" spans="1:14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4" x14ac:dyDescent="0.25">
      <c r="A7" s="2">
        <f t="shared" ref="A7:A28" si="0">M7</f>
        <v>1</v>
      </c>
      <c r="B7" s="6" t="s">
        <v>75</v>
      </c>
      <c r="C7" s="7">
        <v>2004</v>
      </c>
      <c r="D7" s="2" t="s">
        <v>19</v>
      </c>
      <c r="E7" s="2">
        <v>74</v>
      </c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7" s="2">
        <v>58</v>
      </c>
      <c r="I7" s="2">
        <f>LOOKUP(H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99</v>
      </c>
      <c r="J7" s="5">
        <v>4.01</v>
      </c>
      <c r="K7" s="2">
        <f>LOOKUP(J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97</v>
      </c>
      <c r="L7" s="2">
        <f t="shared" ref="L7:L35" si="1">I7+K7</f>
        <v>196</v>
      </c>
      <c r="M7" s="2">
        <v>1</v>
      </c>
    </row>
    <row r="8" spans="1:14" x14ac:dyDescent="0.25">
      <c r="A8" s="2">
        <f t="shared" si="0"/>
        <v>2</v>
      </c>
      <c r="B8" s="6" t="s">
        <v>67</v>
      </c>
      <c r="C8" s="7">
        <v>2004</v>
      </c>
      <c r="D8" s="2" t="s">
        <v>19</v>
      </c>
      <c r="E8" s="2">
        <v>15</v>
      </c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8" s="2">
        <v>49</v>
      </c>
      <c r="I8" s="2">
        <f>LOOKUP(H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94</v>
      </c>
      <c r="J8" s="5">
        <v>4.1500000000000004</v>
      </c>
      <c r="K8" s="2">
        <f>LOOKUP(J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92</v>
      </c>
      <c r="L8" s="2">
        <f t="shared" si="1"/>
        <v>186</v>
      </c>
      <c r="M8" s="2">
        <v>2</v>
      </c>
    </row>
    <row r="9" spans="1:14" x14ac:dyDescent="0.25">
      <c r="A9" s="2">
        <f t="shared" si="0"/>
        <v>3</v>
      </c>
      <c r="B9" s="6" t="s">
        <v>68</v>
      </c>
      <c r="C9" s="7">
        <v>2004</v>
      </c>
      <c r="D9" s="2" t="s">
        <v>19</v>
      </c>
      <c r="E9" s="2">
        <v>16</v>
      </c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9" s="2">
        <v>30</v>
      </c>
      <c r="I9" s="2">
        <f>LOOKUP(H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9" s="5">
        <v>4.4400000000000004</v>
      </c>
      <c r="K9" s="2">
        <f>LOOKUP(J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82</v>
      </c>
      <c r="L9" s="2">
        <f t="shared" si="1"/>
        <v>162</v>
      </c>
      <c r="M9" s="2">
        <v>3</v>
      </c>
    </row>
    <row r="10" spans="1:14" x14ac:dyDescent="0.25">
      <c r="A10" s="2">
        <f t="shared" si="0"/>
        <v>0</v>
      </c>
      <c r="B10" s="6" t="s">
        <v>89</v>
      </c>
      <c r="C10" s="7">
        <v>2004</v>
      </c>
      <c r="D10" s="2" t="s">
        <v>90</v>
      </c>
      <c r="E10" s="2">
        <v>116</v>
      </c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0" s="2">
        <v>21</v>
      </c>
      <c r="I10" s="2">
        <f>LOOKUP(H10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68</v>
      </c>
      <c r="J10" s="5">
        <v>4.4000000000000004</v>
      </c>
      <c r="K10" s="2">
        <f>LOOKUP(J10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84</v>
      </c>
      <c r="L10" s="2">
        <f t="shared" si="1"/>
        <v>152</v>
      </c>
      <c r="M10" s="2"/>
      <c r="N10" t="s">
        <v>91</v>
      </c>
    </row>
    <row r="11" spans="1:14" x14ac:dyDescent="0.25">
      <c r="A11" s="2">
        <f t="shared" si="0"/>
        <v>4</v>
      </c>
      <c r="B11" s="6" t="s">
        <v>88</v>
      </c>
      <c r="C11" s="7">
        <v>2005</v>
      </c>
      <c r="D11" s="2" t="s">
        <v>31</v>
      </c>
      <c r="E11" s="2">
        <v>176</v>
      </c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1" s="2">
        <v>40</v>
      </c>
      <c r="I11" s="2">
        <f>LOOKUP(H11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90</v>
      </c>
      <c r="J11" s="5">
        <v>6.26</v>
      </c>
      <c r="K11" s="2">
        <f>LOOKUP(J11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48</v>
      </c>
      <c r="L11" s="2">
        <f t="shared" si="1"/>
        <v>138</v>
      </c>
      <c r="M11" s="2">
        <v>4</v>
      </c>
    </row>
    <row r="12" spans="1:14" x14ac:dyDescent="0.25">
      <c r="A12" s="2">
        <f t="shared" si="0"/>
        <v>5</v>
      </c>
      <c r="B12" s="3" t="s">
        <v>71</v>
      </c>
      <c r="C12" s="4">
        <v>2005</v>
      </c>
      <c r="D12" s="9" t="s">
        <v>40</v>
      </c>
      <c r="E12" s="9">
        <v>47</v>
      </c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2" s="2">
        <v>32</v>
      </c>
      <c r="I12" s="2">
        <f>LOOKUP(H12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82</v>
      </c>
      <c r="J12" s="5">
        <v>6.19</v>
      </c>
      <c r="K12" s="2">
        <f>LOOKUP(J12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51</v>
      </c>
      <c r="L12" s="2">
        <f t="shared" si="1"/>
        <v>133</v>
      </c>
      <c r="M12" s="2">
        <v>5</v>
      </c>
    </row>
    <row r="13" spans="1:14" x14ac:dyDescent="0.25">
      <c r="A13" s="2">
        <f t="shared" si="0"/>
        <v>6</v>
      </c>
      <c r="B13" s="6" t="s">
        <v>73</v>
      </c>
      <c r="C13" s="7">
        <v>2004</v>
      </c>
      <c r="D13" s="2" t="s">
        <v>40</v>
      </c>
      <c r="E13" s="2">
        <v>51</v>
      </c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3" s="2">
        <v>19</v>
      </c>
      <c r="I13" s="2">
        <f>LOOKUP(H13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64</v>
      </c>
      <c r="J13" s="5">
        <v>6.04</v>
      </c>
      <c r="K13" s="2">
        <f>LOOKUP(J13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56</v>
      </c>
      <c r="L13" s="2">
        <f t="shared" si="1"/>
        <v>120</v>
      </c>
      <c r="M13" s="2">
        <v>6</v>
      </c>
    </row>
    <row r="14" spans="1:14" x14ac:dyDescent="0.25">
      <c r="A14" s="2">
        <f t="shared" si="0"/>
        <v>7</v>
      </c>
      <c r="B14" s="6" t="s">
        <v>70</v>
      </c>
      <c r="C14" s="7">
        <v>2004</v>
      </c>
      <c r="D14" s="2" t="s">
        <v>40</v>
      </c>
      <c r="E14" s="2">
        <v>44</v>
      </c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4" s="2">
        <v>18</v>
      </c>
      <c r="I14" s="2">
        <f>LOOKUP(H14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62</v>
      </c>
      <c r="J14" s="5">
        <v>5.57</v>
      </c>
      <c r="K14" s="2">
        <f>LOOKUP(J14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58</v>
      </c>
      <c r="L14" s="2">
        <f t="shared" si="1"/>
        <v>120</v>
      </c>
      <c r="M14" s="2">
        <v>7</v>
      </c>
    </row>
    <row r="15" spans="1:14" x14ac:dyDescent="0.25">
      <c r="A15" s="2">
        <f t="shared" si="0"/>
        <v>8</v>
      </c>
      <c r="B15" s="6" t="s">
        <v>76</v>
      </c>
      <c r="C15" s="7">
        <v>2004</v>
      </c>
      <c r="D15" s="2" t="s">
        <v>40</v>
      </c>
      <c r="E15" s="2">
        <v>104</v>
      </c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5" s="2">
        <v>40</v>
      </c>
      <c r="I15" s="2">
        <f>LOOKUP(H15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90</v>
      </c>
      <c r="J15" s="5">
        <v>7.52</v>
      </c>
      <c r="K15" s="2">
        <f>LOOKUP(J15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22</v>
      </c>
      <c r="L15" s="2">
        <f t="shared" si="1"/>
        <v>112</v>
      </c>
      <c r="M15" s="2">
        <v>8</v>
      </c>
    </row>
    <row r="16" spans="1:14" x14ac:dyDescent="0.25">
      <c r="A16" s="2">
        <f t="shared" si="0"/>
        <v>9</v>
      </c>
      <c r="B16" s="6" t="s">
        <v>95</v>
      </c>
      <c r="C16" s="7">
        <v>2005</v>
      </c>
      <c r="D16" s="2" t="s">
        <v>35</v>
      </c>
      <c r="E16" s="2">
        <v>199</v>
      </c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6" s="2">
        <v>20</v>
      </c>
      <c r="I16" s="2">
        <f>LOOKUP(H16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66</v>
      </c>
      <c r="J16" s="5">
        <v>6.47</v>
      </c>
      <c r="K16" s="2">
        <f>LOOKUP(J16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41</v>
      </c>
      <c r="L16" s="2">
        <f t="shared" si="1"/>
        <v>107</v>
      </c>
      <c r="M16" s="2">
        <v>9</v>
      </c>
    </row>
    <row r="17" spans="1:13" x14ac:dyDescent="0.25">
      <c r="A17" s="2">
        <f t="shared" si="0"/>
        <v>10</v>
      </c>
      <c r="B17" s="3" t="s">
        <v>65</v>
      </c>
      <c r="C17" s="4">
        <v>2005</v>
      </c>
      <c r="D17" s="9" t="s">
        <v>19</v>
      </c>
      <c r="E17" s="9">
        <v>3</v>
      </c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7" s="2">
        <v>40</v>
      </c>
      <c r="I17" s="2">
        <f>LOOKUP(H17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90</v>
      </c>
      <c r="J17" s="5">
        <v>9.32</v>
      </c>
      <c r="K17" s="2">
        <f>LOOKUP(J17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17" s="2">
        <f t="shared" si="1"/>
        <v>98</v>
      </c>
      <c r="M17" s="2">
        <v>10</v>
      </c>
    </row>
    <row r="18" spans="1:13" x14ac:dyDescent="0.25">
      <c r="A18" s="2">
        <f t="shared" si="0"/>
        <v>11</v>
      </c>
      <c r="B18" s="3" t="s">
        <v>77</v>
      </c>
      <c r="C18" s="4">
        <v>2005</v>
      </c>
      <c r="D18" s="9" t="s">
        <v>19</v>
      </c>
      <c r="E18" s="9">
        <v>109</v>
      </c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8" s="2">
        <v>20</v>
      </c>
      <c r="I18" s="2">
        <f>LOOKUP(H18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66</v>
      </c>
      <c r="J18" s="5">
        <v>7.26</v>
      </c>
      <c r="K18" s="2">
        <f>LOOKUP(J18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29</v>
      </c>
      <c r="L18" s="2">
        <f t="shared" si="1"/>
        <v>95</v>
      </c>
      <c r="M18" s="2">
        <v>11</v>
      </c>
    </row>
    <row r="19" spans="1:13" x14ac:dyDescent="0.25">
      <c r="A19" s="2">
        <f t="shared" si="0"/>
        <v>12</v>
      </c>
      <c r="B19" s="6" t="s">
        <v>79</v>
      </c>
      <c r="C19" s="7">
        <v>2005</v>
      </c>
      <c r="D19" s="2" t="s">
        <v>56</v>
      </c>
      <c r="E19" s="2">
        <v>130</v>
      </c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9" s="2">
        <v>15</v>
      </c>
      <c r="I19" s="2">
        <f>LOOKUP(H19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56</v>
      </c>
      <c r="J19" s="5">
        <v>7.11</v>
      </c>
      <c r="K19" s="2">
        <f>LOOKUP(J19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L19" s="2">
        <f t="shared" si="1"/>
        <v>89</v>
      </c>
      <c r="M19" s="2">
        <v>12</v>
      </c>
    </row>
    <row r="20" spans="1:13" x14ac:dyDescent="0.25">
      <c r="A20" s="2">
        <f t="shared" si="0"/>
        <v>13</v>
      </c>
      <c r="B20" s="6" t="s">
        <v>92</v>
      </c>
      <c r="C20" s="7">
        <v>2005</v>
      </c>
      <c r="D20" s="2" t="s">
        <v>33</v>
      </c>
      <c r="E20" s="2">
        <v>187</v>
      </c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0" s="2">
        <v>30</v>
      </c>
      <c r="I20" s="2">
        <f>LOOKUP(H20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J20" s="5">
        <v>10.31</v>
      </c>
      <c r="K20" s="2">
        <f>LOOKUP(J20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20" s="2">
        <f t="shared" si="1"/>
        <v>85</v>
      </c>
      <c r="M20" s="2">
        <v>13</v>
      </c>
    </row>
    <row r="21" spans="1:13" x14ac:dyDescent="0.25">
      <c r="A21" s="2">
        <f t="shared" si="0"/>
        <v>14</v>
      </c>
      <c r="B21" s="6" t="s">
        <v>72</v>
      </c>
      <c r="C21" s="7">
        <v>2004</v>
      </c>
      <c r="D21" s="2" t="s">
        <v>40</v>
      </c>
      <c r="E21" s="2">
        <v>49</v>
      </c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1" s="2">
        <v>10</v>
      </c>
      <c r="I21" s="2">
        <f>LOOKUP(H21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46</v>
      </c>
      <c r="J21" s="5">
        <v>6.53</v>
      </c>
      <c r="K21" s="2">
        <f>LOOKUP(J21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39</v>
      </c>
      <c r="L21" s="2">
        <f t="shared" si="1"/>
        <v>85</v>
      </c>
      <c r="M21" s="2">
        <v>14</v>
      </c>
    </row>
    <row r="22" spans="1:13" x14ac:dyDescent="0.25">
      <c r="A22" s="2">
        <f t="shared" si="0"/>
        <v>15</v>
      </c>
      <c r="B22" s="6" t="s">
        <v>74</v>
      </c>
      <c r="C22" s="7">
        <v>2004</v>
      </c>
      <c r="D22" s="2" t="s">
        <v>19</v>
      </c>
      <c r="E22" s="2">
        <v>72</v>
      </c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2" s="2">
        <v>17</v>
      </c>
      <c r="I22" s="2">
        <f>LOOKUP(H22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60</v>
      </c>
      <c r="J22" s="5">
        <v>7.49</v>
      </c>
      <c r="K22" s="2">
        <f>LOOKUP(J22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23</v>
      </c>
      <c r="L22" s="2">
        <f t="shared" si="1"/>
        <v>83</v>
      </c>
      <c r="M22" s="2">
        <v>15</v>
      </c>
    </row>
    <row r="23" spans="1:13" x14ac:dyDescent="0.25">
      <c r="A23" s="2">
        <f t="shared" si="0"/>
        <v>16</v>
      </c>
      <c r="B23" s="6" t="s">
        <v>96</v>
      </c>
      <c r="C23" s="7">
        <v>2005</v>
      </c>
      <c r="D23" s="2" t="s">
        <v>35</v>
      </c>
      <c r="E23" s="2">
        <v>400</v>
      </c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3" s="2">
        <v>11</v>
      </c>
      <c r="I23" s="2">
        <f>LOOKUP(H23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48</v>
      </c>
      <c r="J23" s="5">
        <v>7.08</v>
      </c>
      <c r="K23" s="2">
        <f>LOOKUP(J23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34</v>
      </c>
      <c r="L23" s="2">
        <f t="shared" si="1"/>
        <v>82</v>
      </c>
      <c r="M23" s="2">
        <v>16</v>
      </c>
    </row>
    <row r="24" spans="1:13" x14ac:dyDescent="0.25">
      <c r="A24" s="2">
        <f t="shared" si="0"/>
        <v>17</v>
      </c>
      <c r="B24" s="6" t="s">
        <v>94</v>
      </c>
      <c r="C24" s="7">
        <v>2005</v>
      </c>
      <c r="D24" s="2" t="s">
        <v>33</v>
      </c>
      <c r="E24" s="2">
        <v>188</v>
      </c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4" s="2">
        <v>25</v>
      </c>
      <c r="I24" s="2">
        <f>LOOKUP(H24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75</v>
      </c>
      <c r="J24" s="5">
        <v>10.3</v>
      </c>
      <c r="K24" s="2">
        <f>LOOKUP(J24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24" s="2">
        <f t="shared" si="1"/>
        <v>80</v>
      </c>
      <c r="M24" s="2">
        <v>17</v>
      </c>
    </row>
    <row r="25" spans="1:13" x14ac:dyDescent="0.25">
      <c r="A25" s="2">
        <f t="shared" si="0"/>
        <v>18</v>
      </c>
      <c r="B25" s="6" t="s">
        <v>93</v>
      </c>
      <c r="C25" s="7">
        <v>2005</v>
      </c>
      <c r="D25" s="2" t="s">
        <v>33</v>
      </c>
      <c r="E25" s="2">
        <v>55</v>
      </c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5" s="2">
        <v>24</v>
      </c>
      <c r="I25" s="2">
        <f>LOOKUP(H25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74</v>
      </c>
      <c r="J25" s="5">
        <v>10.29</v>
      </c>
      <c r="K25" s="2">
        <f>LOOKUP(J25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25" s="2">
        <f t="shared" si="1"/>
        <v>79</v>
      </c>
      <c r="M25" s="2">
        <v>18</v>
      </c>
    </row>
    <row r="26" spans="1:13" x14ac:dyDescent="0.25">
      <c r="A26" s="2">
        <f t="shared" si="0"/>
        <v>19</v>
      </c>
      <c r="B26" s="3" t="s">
        <v>84</v>
      </c>
      <c r="C26" s="4">
        <v>2005</v>
      </c>
      <c r="D26" s="9" t="s">
        <v>27</v>
      </c>
      <c r="E26" s="9">
        <v>165</v>
      </c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6" s="2">
        <v>22</v>
      </c>
      <c r="I26" s="2">
        <f>LOOKUP(H26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70</v>
      </c>
      <c r="J26" s="5">
        <v>9.3000000000000007</v>
      </c>
      <c r="K26" s="2">
        <f>LOOKUP(J26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26" s="2">
        <f t="shared" si="1"/>
        <v>78</v>
      </c>
      <c r="M26" s="2">
        <v>19</v>
      </c>
    </row>
    <row r="27" spans="1:13" x14ac:dyDescent="0.25">
      <c r="A27" s="2">
        <f t="shared" si="0"/>
        <v>20</v>
      </c>
      <c r="B27" s="6" t="s">
        <v>86</v>
      </c>
      <c r="C27" s="7">
        <v>2004</v>
      </c>
      <c r="D27" s="2" t="s">
        <v>27</v>
      </c>
      <c r="E27" s="2">
        <v>167</v>
      </c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7" s="2">
        <v>21</v>
      </c>
      <c r="I27" s="2">
        <f>LOOKUP(H27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68</v>
      </c>
      <c r="J27" s="5">
        <v>9.34</v>
      </c>
      <c r="K27" s="2">
        <f>LOOKUP(J27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27" s="2">
        <f t="shared" si="1"/>
        <v>76</v>
      </c>
      <c r="M27" s="2">
        <v>20</v>
      </c>
    </row>
    <row r="28" spans="1:13" x14ac:dyDescent="0.25">
      <c r="A28" s="2">
        <f t="shared" si="0"/>
        <v>21</v>
      </c>
      <c r="B28" s="6" t="s">
        <v>85</v>
      </c>
      <c r="C28" s="7">
        <v>2004</v>
      </c>
      <c r="D28" s="2" t="s">
        <v>27</v>
      </c>
      <c r="E28" s="2">
        <v>168</v>
      </c>
      <c r="F28" s="2"/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8" s="2">
        <v>20</v>
      </c>
      <c r="I28" s="2">
        <f>LOOKUP(H28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66</v>
      </c>
      <c r="J28" s="5">
        <v>9.35</v>
      </c>
      <c r="K28" s="2">
        <f>LOOKUP(J28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28" s="2">
        <f t="shared" si="1"/>
        <v>73</v>
      </c>
      <c r="M28" s="2">
        <v>21</v>
      </c>
    </row>
    <row r="29" spans="1:13" x14ac:dyDescent="0.25">
      <c r="A29" s="2">
        <f t="shared" ref="A29:A40" si="2">M29</f>
        <v>22</v>
      </c>
      <c r="B29" s="6" t="s">
        <v>78</v>
      </c>
      <c r="C29" s="7">
        <v>2005</v>
      </c>
      <c r="D29" s="2" t="s">
        <v>19</v>
      </c>
      <c r="E29" s="2">
        <v>110</v>
      </c>
      <c r="F29" s="2"/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9" s="2">
        <v>14</v>
      </c>
      <c r="I29" s="2">
        <f>LOOKUP(H29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54</v>
      </c>
      <c r="J29" s="5">
        <v>8.3000000000000007</v>
      </c>
      <c r="K29" s="2">
        <f>LOOKUP(J29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15</v>
      </c>
      <c r="L29" s="2">
        <f t="shared" si="1"/>
        <v>69</v>
      </c>
      <c r="M29" s="2">
        <v>22</v>
      </c>
    </row>
    <row r="30" spans="1:13" x14ac:dyDescent="0.25">
      <c r="A30" s="2">
        <f t="shared" si="2"/>
        <v>23</v>
      </c>
      <c r="B30" s="6" t="s">
        <v>81</v>
      </c>
      <c r="C30" s="7">
        <v>2005</v>
      </c>
      <c r="D30" s="2" t="s">
        <v>56</v>
      </c>
      <c r="E30" s="2">
        <v>131</v>
      </c>
      <c r="F30" s="2"/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0" s="2">
        <v>16</v>
      </c>
      <c r="I30" s="2">
        <f>LOOKUP(H30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58</v>
      </c>
      <c r="J30" s="5">
        <v>9.11</v>
      </c>
      <c r="K30" s="2">
        <f>LOOKUP(J30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30" s="2">
        <f t="shared" si="1"/>
        <v>67</v>
      </c>
      <c r="M30" s="2">
        <v>23</v>
      </c>
    </row>
    <row r="31" spans="1:13" x14ac:dyDescent="0.25">
      <c r="A31" s="2">
        <f t="shared" si="2"/>
        <v>24</v>
      </c>
      <c r="B31" s="6" t="s">
        <v>69</v>
      </c>
      <c r="C31" s="7">
        <v>2004</v>
      </c>
      <c r="D31" s="2" t="s">
        <v>19</v>
      </c>
      <c r="E31" s="2">
        <v>21</v>
      </c>
      <c r="F31" s="2"/>
      <c r="G31" s="2">
        <f>LOOKUP(F31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1" s="2">
        <v>15</v>
      </c>
      <c r="I31" s="2">
        <f>LOOKUP(H31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56</v>
      </c>
      <c r="J31" s="5">
        <v>9.26</v>
      </c>
      <c r="K31" s="2">
        <f>LOOKUP(J31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31" s="2">
        <f t="shared" si="1"/>
        <v>64</v>
      </c>
      <c r="M31" s="2">
        <v>24</v>
      </c>
    </row>
    <row r="32" spans="1:13" x14ac:dyDescent="0.25">
      <c r="A32" s="2">
        <f t="shared" si="2"/>
        <v>25</v>
      </c>
      <c r="B32" s="6" t="s">
        <v>82</v>
      </c>
      <c r="C32" s="7">
        <v>2005</v>
      </c>
      <c r="D32" s="2" t="s">
        <v>83</v>
      </c>
      <c r="E32" s="2">
        <v>133</v>
      </c>
      <c r="F32" s="2"/>
      <c r="G32" s="2">
        <f>LOOKUP(F32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2" s="2">
        <v>10</v>
      </c>
      <c r="I32" s="2">
        <f>LOOKUP(H32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46</v>
      </c>
      <c r="J32" s="5">
        <v>9.1300000000000008</v>
      </c>
      <c r="K32" s="2">
        <f>LOOKUP(J32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32" s="2">
        <f t="shared" si="1"/>
        <v>55</v>
      </c>
      <c r="M32" s="2">
        <v>25</v>
      </c>
    </row>
    <row r="33" spans="1:13" x14ac:dyDescent="0.25">
      <c r="A33" s="2">
        <f t="shared" si="2"/>
        <v>26</v>
      </c>
      <c r="B33" s="6" t="s">
        <v>80</v>
      </c>
      <c r="C33" s="7">
        <v>2004</v>
      </c>
      <c r="D33" s="2" t="s">
        <v>19</v>
      </c>
      <c r="E33" s="2">
        <v>111</v>
      </c>
      <c r="F33" s="2"/>
      <c r="G33" s="2">
        <f>LOOKUP(F33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3" s="2">
        <v>11</v>
      </c>
      <c r="I33" s="2">
        <f>LOOKUP(H33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48</v>
      </c>
      <c r="J33" s="5">
        <v>10.07</v>
      </c>
      <c r="K33" s="2">
        <f>LOOKUP(J33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</v>
      </c>
      <c r="L33" s="2">
        <f t="shared" si="1"/>
        <v>54</v>
      </c>
      <c r="M33" s="2">
        <v>26</v>
      </c>
    </row>
    <row r="34" spans="1:13" x14ac:dyDescent="0.25">
      <c r="A34" s="2">
        <f t="shared" si="2"/>
        <v>27</v>
      </c>
      <c r="B34" s="6" t="s">
        <v>87</v>
      </c>
      <c r="C34" s="7">
        <v>2004</v>
      </c>
      <c r="D34" s="2" t="s">
        <v>31</v>
      </c>
      <c r="E34" s="2">
        <v>175</v>
      </c>
      <c r="F34" s="2"/>
      <c r="G34" s="2">
        <f>LOOKUP(F34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4" s="2">
        <v>9</v>
      </c>
      <c r="I34" s="2">
        <f>LOOKUP(H34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43</v>
      </c>
      <c r="J34" s="5">
        <v>9.33</v>
      </c>
      <c r="K34" s="2">
        <f>LOOKUP(J34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34" s="2">
        <f t="shared" si="1"/>
        <v>51</v>
      </c>
      <c r="M34" s="2">
        <v>27</v>
      </c>
    </row>
    <row r="35" spans="1:13" x14ac:dyDescent="0.25">
      <c r="A35" s="2">
        <f t="shared" si="2"/>
        <v>28</v>
      </c>
      <c r="B35" s="6" t="s">
        <v>66</v>
      </c>
      <c r="C35" s="7">
        <v>2004</v>
      </c>
      <c r="D35" s="2" t="s">
        <v>40</v>
      </c>
      <c r="E35" s="2">
        <v>9</v>
      </c>
      <c r="F35" s="2"/>
      <c r="G35" s="2">
        <f>LOOKUP(F35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5" s="2">
        <v>5</v>
      </c>
      <c r="I35" s="2">
        <f>LOOKUP(H35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30</v>
      </c>
      <c r="J35" s="5">
        <v>8</v>
      </c>
      <c r="K35" s="2">
        <f>LOOKUP(J35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L35" s="2">
        <f t="shared" si="1"/>
        <v>50</v>
      </c>
      <c r="M35" s="2">
        <v>28</v>
      </c>
    </row>
    <row r="36" spans="1:13" x14ac:dyDescent="0.25">
      <c r="A36" s="2">
        <f t="shared" si="2"/>
        <v>0</v>
      </c>
      <c r="B36" s="6"/>
      <c r="C36" s="7"/>
      <c r="D36" s="2"/>
      <c r="E36" s="2"/>
      <c r="F36" s="2"/>
      <c r="G36" s="2">
        <f>LOOKUP(F36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6" s="2"/>
      <c r="I36" s="2">
        <f>LOOKUP(H36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36" s="5"/>
      <c r="K36" s="2">
        <f>LOOKUP(J31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36" s="2">
        <f t="shared" ref="L36:L41" si="3">I36+K36</f>
        <v>8</v>
      </c>
      <c r="M36" s="2"/>
    </row>
    <row r="37" spans="1:13" x14ac:dyDescent="0.25">
      <c r="A37" s="2">
        <f t="shared" si="2"/>
        <v>0</v>
      </c>
      <c r="B37" s="6"/>
      <c r="C37" s="7"/>
      <c r="D37" s="2"/>
      <c r="E37" s="2"/>
      <c r="F37" s="2"/>
      <c r="G37" s="2">
        <f>LOOKUP(F37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7" s="2"/>
      <c r="I37" s="2">
        <f>LOOKUP(H37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37" s="5"/>
      <c r="K37" s="2">
        <f>LOOKUP(J32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L37" s="2">
        <f t="shared" si="3"/>
        <v>9</v>
      </c>
      <c r="M37" s="2"/>
    </row>
    <row r="38" spans="1:13" x14ac:dyDescent="0.25">
      <c r="A38" s="2">
        <f t="shared" si="2"/>
        <v>0</v>
      </c>
      <c r="B38" s="6"/>
      <c r="C38" s="7"/>
      <c r="D38" s="2"/>
      <c r="E38" s="2"/>
      <c r="F38" s="2"/>
      <c r="G38" s="2">
        <f>LOOKUP(F38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8" s="2"/>
      <c r="I38" s="2">
        <f>LOOKUP(H38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38" s="5"/>
      <c r="K38" s="2">
        <f>LOOKUP(J33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</v>
      </c>
      <c r="L38" s="2">
        <f t="shared" si="3"/>
        <v>6</v>
      </c>
      <c r="M38" s="2"/>
    </row>
    <row r="39" spans="1:13" x14ac:dyDescent="0.25">
      <c r="A39" s="2">
        <f t="shared" si="2"/>
        <v>0</v>
      </c>
      <c r="B39" s="6"/>
      <c r="C39" s="7"/>
      <c r="D39" s="2"/>
      <c r="E39" s="2"/>
      <c r="F39" s="2"/>
      <c r="G39" s="2">
        <f>LOOKUP(F39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9" s="2"/>
      <c r="I39" s="2">
        <f>LOOKUP(H39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39" s="5"/>
      <c r="K39" s="2">
        <f>LOOKUP(J34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39" s="2">
        <f t="shared" si="3"/>
        <v>8</v>
      </c>
      <c r="M39" s="2"/>
    </row>
    <row r="40" spans="1:13" x14ac:dyDescent="0.25">
      <c r="A40" s="2">
        <f t="shared" si="2"/>
        <v>0</v>
      </c>
      <c r="B40" s="6"/>
      <c r="C40" s="7"/>
      <c r="D40" s="2"/>
      <c r="E40" s="2"/>
      <c r="F40" s="2"/>
      <c r="G40" s="2">
        <f>LOOKUP(F40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0" s="2"/>
      <c r="I40" s="2">
        <f>LOOKUP(H40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0" s="5"/>
      <c r="K40" s="2">
        <f>LOOKUP(J35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L40" s="2">
        <f t="shared" si="3"/>
        <v>20</v>
      </c>
      <c r="M40" s="2"/>
    </row>
    <row r="41" spans="1:13" x14ac:dyDescent="0.25">
      <c r="A41" s="2">
        <f t="shared" ref="A41:A59" si="4">M41</f>
        <v>0</v>
      </c>
      <c r="B41" s="6"/>
      <c r="C41" s="7"/>
      <c r="D41" s="2"/>
      <c r="E41" s="2"/>
      <c r="F41" s="2"/>
      <c r="G41" s="2">
        <f>LOOKUP(F41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1" s="2"/>
      <c r="I41" s="2">
        <f>LOOKUP(H41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1" s="5"/>
      <c r="K41" s="2">
        <f>LOOKUP(J35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L41" s="2">
        <f t="shared" si="3"/>
        <v>20</v>
      </c>
      <c r="M41" s="2"/>
    </row>
    <row r="42" spans="1:13" x14ac:dyDescent="0.25">
      <c r="A42" s="2">
        <f t="shared" si="4"/>
        <v>0</v>
      </c>
      <c r="B42" s="6"/>
      <c r="C42" s="7"/>
      <c r="D42" s="2"/>
      <c r="E42" s="2"/>
      <c r="F42" s="2"/>
      <c r="G42" s="2">
        <f>LOOKUP(F42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2" s="2"/>
      <c r="I42" s="2">
        <f>LOOKUP(H42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2" s="5"/>
      <c r="K42" s="2">
        <f>LOOKUP(J36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2" s="2">
        <f t="shared" ref="L42:L59" si="5">SUM(G42,I42,K46)</f>
        <v>0</v>
      </c>
      <c r="M42" s="2"/>
    </row>
    <row r="43" spans="1:13" x14ac:dyDescent="0.25">
      <c r="A43" s="2">
        <f t="shared" si="4"/>
        <v>0</v>
      </c>
      <c r="B43" s="6"/>
      <c r="C43" s="7"/>
      <c r="D43" s="2"/>
      <c r="E43" s="2"/>
      <c r="F43" s="2"/>
      <c r="G43" s="2">
        <f>LOOKUP(F43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3" s="2"/>
      <c r="I43" s="2">
        <f>LOOKUP(H43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3" s="5"/>
      <c r="K43" s="2">
        <f>LOOKUP(J37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3" s="2">
        <f t="shared" si="5"/>
        <v>0</v>
      </c>
      <c r="M43" s="2"/>
    </row>
    <row r="44" spans="1:13" x14ac:dyDescent="0.25">
      <c r="A44" s="2">
        <f t="shared" si="4"/>
        <v>0</v>
      </c>
      <c r="B44" s="6"/>
      <c r="C44" s="7"/>
      <c r="D44" s="2"/>
      <c r="E44" s="2"/>
      <c r="F44" s="2"/>
      <c r="G44" s="2">
        <f>LOOKUP(F44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4" s="2"/>
      <c r="I44" s="2">
        <f>LOOKUP(H44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4" s="5"/>
      <c r="K44" s="2">
        <f>LOOKUP(J38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4" s="2">
        <f t="shared" si="5"/>
        <v>0</v>
      </c>
      <c r="M44" s="2"/>
    </row>
    <row r="45" spans="1:13" x14ac:dyDescent="0.25">
      <c r="A45" s="2">
        <f t="shared" si="4"/>
        <v>0</v>
      </c>
      <c r="B45" s="6"/>
      <c r="C45" s="7"/>
      <c r="D45" s="2"/>
      <c r="E45" s="2"/>
      <c r="F45" s="2"/>
      <c r="G45" s="2">
        <f>LOOKUP(F45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5" s="2"/>
      <c r="I45" s="2">
        <f>LOOKUP(H45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5" s="5"/>
      <c r="K45" s="2">
        <f>LOOKUP(J39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5" s="2">
        <f t="shared" si="5"/>
        <v>0</v>
      </c>
      <c r="M45" s="2"/>
    </row>
    <row r="46" spans="1:13" x14ac:dyDescent="0.25">
      <c r="A46" s="2">
        <f t="shared" si="4"/>
        <v>0</v>
      </c>
      <c r="B46" s="6"/>
      <c r="C46" s="7"/>
      <c r="D46" s="2"/>
      <c r="E46" s="2"/>
      <c r="F46" s="2"/>
      <c r="G46" s="2">
        <f>LOOKUP(F46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6" s="2"/>
      <c r="I46" s="2">
        <f>LOOKUP(H46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6" s="5"/>
      <c r="K46" s="2">
        <f>LOOKUP(J40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6" s="2">
        <f t="shared" si="5"/>
        <v>0</v>
      </c>
      <c r="M46" s="2"/>
    </row>
    <row r="47" spans="1:13" x14ac:dyDescent="0.25">
      <c r="A47" s="2">
        <f t="shared" si="4"/>
        <v>0</v>
      </c>
      <c r="B47" s="6"/>
      <c r="C47" s="7"/>
      <c r="D47" s="2"/>
      <c r="E47" s="2"/>
      <c r="F47" s="2"/>
      <c r="G47" s="2">
        <f>LOOKUP(F47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7" s="2"/>
      <c r="I47" s="2">
        <f>LOOKUP(H47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7" s="5"/>
      <c r="K47" s="2">
        <f>LOOKUP(J41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7" s="2">
        <f t="shared" si="5"/>
        <v>0</v>
      </c>
      <c r="M47" s="2"/>
    </row>
    <row r="48" spans="1:13" x14ac:dyDescent="0.25">
      <c r="A48" s="2">
        <f t="shared" si="4"/>
        <v>0</v>
      </c>
      <c r="B48" s="6"/>
      <c r="C48" s="7"/>
      <c r="D48" s="2"/>
      <c r="E48" s="2"/>
      <c r="F48" s="2"/>
      <c r="G48" s="2">
        <f>LOOKUP(F48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8" s="2"/>
      <c r="I48" s="2">
        <f>LOOKUP(H48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8" s="5"/>
      <c r="K48" s="2">
        <f>LOOKUP(J42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8" s="2">
        <f t="shared" si="5"/>
        <v>0</v>
      </c>
      <c r="M48" s="2"/>
    </row>
    <row r="49" spans="1:13" x14ac:dyDescent="0.25">
      <c r="A49" s="2">
        <f t="shared" si="4"/>
        <v>0</v>
      </c>
      <c r="B49" s="6"/>
      <c r="C49" s="7"/>
      <c r="D49" s="2"/>
      <c r="E49" s="2"/>
      <c r="F49" s="2"/>
      <c r="G49" s="2">
        <f>LOOKUP(F49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9" s="2"/>
      <c r="I49" s="2">
        <f>LOOKUP(H49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49" s="5"/>
      <c r="K49" s="2">
        <f>LOOKUP(J43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9" s="2">
        <f t="shared" si="5"/>
        <v>0</v>
      </c>
      <c r="M49" s="2"/>
    </row>
    <row r="50" spans="1:13" x14ac:dyDescent="0.25">
      <c r="A50" s="2">
        <f t="shared" si="4"/>
        <v>0</v>
      </c>
      <c r="B50" s="6"/>
      <c r="C50" s="7"/>
      <c r="D50" s="2"/>
      <c r="E50" s="2"/>
      <c r="F50" s="2"/>
      <c r="G50" s="2">
        <f>LOOKUP(F50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0" s="2"/>
      <c r="I50" s="2">
        <f>LOOKUP(H50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0" s="5"/>
      <c r="K50" s="2">
        <f>LOOKUP(J44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0" s="2">
        <f t="shared" si="5"/>
        <v>0</v>
      </c>
      <c r="M50" s="2"/>
    </row>
    <row r="51" spans="1:13" x14ac:dyDescent="0.25">
      <c r="A51" s="2">
        <f t="shared" si="4"/>
        <v>0</v>
      </c>
      <c r="B51" s="6"/>
      <c r="C51" s="7"/>
      <c r="D51" s="2"/>
      <c r="E51" s="2"/>
      <c r="F51" s="2"/>
      <c r="G51" s="2">
        <f>LOOKUP(F51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1" s="2"/>
      <c r="I51" s="2">
        <f>LOOKUP(H51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1" s="5"/>
      <c r="K51" s="2">
        <f>LOOKUP(J45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1" s="2">
        <f t="shared" si="5"/>
        <v>0</v>
      </c>
      <c r="M51" s="2"/>
    </row>
    <row r="52" spans="1:13" x14ac:dyDescent="0.25">
      <c r="A52" s="2">
        <f t="shared" si="4"/>
        <v>0</v>
      </c>
      <c r="B52" s="6"/>
      <c r="C52" s="7"/>
      <c r="D52" s="2"/>
      <c r="E52" s="2"/>
      <c r="F52" s="2"/>
      <c r="G52" s="2">
        <f>LOOKUP(F52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2" s="2"/>
      <c r="I52" s="2">
        <f>LOOKUP(H52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2" s="5"/>
      <c r="K52" s="2">
        <f>LOOKUP(J46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2" s="2">
        <f t="shared" si="5"/>
        <v>0</v>
      </c>
      <c r="M52" s="2"/>
    </row>
    <row r="53" spans="1:13" x14ac:dyDescent="0.25">
      <c r="A53" s="2">
        <f t="shared" si="4"/>
        <v>0</v>
      </c>
      <c r="B53" s="6"/>
      <c r="C53" s="7"/>
      <c r="D53" s="2"/>
      <c r="E53" s="2"/>
      <c r="F53" s="2"/>
      <c r="G53" s="2">
        <f>LOOKUP(F53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3" s="2"/>
      <c r="I53" s="2">
        <f>LOOKUP(H53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3" s="5"/>
      <c r="K53" s="2">
        <f>LOOKUP(J47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3" s="2">
        <f t="shared" si="5"/>
        <v>0</v>
      </c>
      <c r="M53" s="2"/>
    </row>
    <row r="54" spans="1:13" x14ac:dyDescent="0.25">
      <c r="A54" s="2">
        <f t="shared" si="4"/>
        <v>0</v>
      </c>
      <c r="B54" s="6"/>
      <c r="C54" s="7"/>
      <c r="D54" s="2"/>
      <c r="E54" s="2"/>
      <c r="F54" s="2"/>
      <c r="G54" s="2">
        <f>LOOKUP(F54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4" s="2"/>
      <c r="I54" s="2">
        <f>LOOKUP(H54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4" s="5"/>
      <c r="K54" s="2">
        <f>LOOKUP(J48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4" s="2">
        <f t="shared" si="5"/>
        <v>0</v>
      </c>
      <c r="M54" s="2"/>
    </row>
    <row r="55" spans="1:13" x14ac:dyDescent="0.25">
      <c r="A55" s="2">
        <f t="shared" si="4"/>
        <v>0</v>
      </c>
      <c r="B55" s="6"/>
      <c r="C55" s="7"/>
      <c r="D55" s="2"/>
      <c r="E55" s="2"/>
      <c r="F55" s="2"/>
      <c r="G55" s="2">
        <f>LOOKUP(F55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5" s="2"/>
      <c r="I55" s="2">
        <f>LOOKUP(H55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5" s="5"/>
      <c r="K55" s="2">
        <f>LOOKUP(J49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5" s="2">
        <f t="shared" si="5"/>
        <v>0</v>
      </c>
      <c r="M55" s="2"/>
    </row>
    <row r="56" spans="1:13" x14ac:dyDescent="0.25">
      <c r="A56" s="2">
        <f t="shared" si="4"/>
        <v>0</v>
      </c>
      <c r="B56" s="6"/>
      <c r="C56" s="7"/>
      <c r="D56" s="2"/>
      <c r="E56" s="2"/>
      <c r="F56" s="2"/>
      <c r="G56" s="2">
        <f>LOOKUP(F56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6" s="2"/>
      <c r="I56" s="2">
        <f>LOOKUP(H56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6" s="5"/>
      <c r="K56" s="2">
        <f>LOOKUP(J50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6" s="2">
        <f t="shared" si="5"/>
        <v>0</v>
      </c>
      <c r="M56" s="2"/>
    </row>
    <row r="57" spans="1:13" x14ac:dyDescent="0.25">
      <c r="A57" s="2">
        <f t="shared" si="4"/>
        <v>0</v>
      </c>
      <c r="B57" s="6"/>
      <c r="C57" s="7"/>
      <c r="D57" s="2"/>
      <c r="E57" s="2"/>
      <c r="F57" s="2"/>
      <c r="G57" s="2">
        <f>LOOKUP(F57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7" s="2"/>
      <c r="I57" s="2">
        <f>LOOKUP(H57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7" s="5"/>
      <c r="K57" s="2">
        <f>LOOKUP(J51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7" s="2">
        <f t="shared" si="5"/>
        <v>0</v>
      </c>
      <c r="M57" s="2"/>
    </row>
    <row r="58" spans="1:13" x14ac:dyDescent="0.25">
      <c r="A58" s="2">
        <f t="shared" si="4"/>
        <v>0</v>
      </c>
      <c r="B58" s="6"/>
      <c r="C58" s="7"/>
      <c r="D58" s="2"/>
      <c r="E58" s="2"/>
      <c r="F58" s="2"/>
      <c r="G58" s="2">
        <f>LOOKUP(F58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8" s="2"/>
      <c r="I58" s="2">
        <f>LOOKUP(H58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8" s="5"/>
      <c r="K58" s="2">
        <f>LOOKUP(J52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8" s="2">
        <f t="shared" si="5"/>
        <v>0</v>
      </c>
      <c r="M58" s="2"/>
    </row>
    <row r="59" spans="1:13" x14ac:dyDescent="0.25">
      <c r="A59" s="2">
        <f t="shared" si="4"/>
        <v>0</v>
      </c>
      <c r="B59" s="6"/>
      <c r="C59" s="7"/>
      <c r="D59" s="2"/>
      <c r="E59" s="2"/>
      <c r="F59" s="2"/>
      <c r="G59" s="2">
        <f>LOOKUP(F59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9" s="2"/>
      <c r="I59" s="2">
        <f>LOOKUP(H59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J59" s="5"/>
      <c r="K59" s="2">
        <f>LOOKUP(J53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9" s="2">
        <f t="shared" si="5"/>
        <v>0</v>
      </c>
      <c r="M59" s="2"/>
    </row>
  </sheetData>
  <autoFilter ref="L4:L30"/>
  <sortState ref="B4:L32">
    <sortCondition descending="1" ref="L4"/>
  </sortState>
  <mergeCells count="13">
    <mergeCell ref="A2:M2"/>
    <mergeCell ref="A3:M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7"/>
  <sheetViews>
    <sheetView workbookViewId="0">
      <selection activeCell="A2" sqref="A2:M3"/>
    </sheetView>
  </sheetViews>
  <sheetFormatPr defaultRowHeight="15" x14ac:dyDescent="0.25"/>
  <cols>
    <col min="1" max="1" width="6.28515625" customWidth="1"/>
    <col min="2" max="2" width="22.7109375" customWidth="1"/>
    <col min="5" max="5" width="8.140625" customWidth="1"/>
    <col min="14" max="14" width="30.42578125" customWidth="1"/>
    <col min="15" max="15" width="9" customWidth="1"/>
  </cols>
  <sheetData>
    <row r="2" spans="1:14" ht="18.75" x14ac:dyDescent="0.3">
      <c r="A2" s="24" t="s">
        <v>249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4" ht="18.75" x14ac:dyDescent="0.3">
      <c r="A3" s="25" t="s">
        <v>250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4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7</v>
      </c>
      <c r="K5" s="13"/>
      <c r="L5" s="13"/>
      <c r="M5" s="13"/>
    </row>
    <row r="6" spans="1:14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4" x14ac:dyDescent="0.25">
      <c r="A7" s="2">
        <f>M7</f>
        <v>1</v>
      </c>
      <c r="B7" s="6" t="s">
        <v>236</v>
      </c>
      <c r="C7" s="7">
        <v>2004</v>
      </c>
      <c r="D7" s="2" t="s">
        <v>40</v>
      </c>
      <c r="E7" s="2">
        <v>62</v>
      </c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7" s="2">
        <v>9</v>
      </c>
      <c r="I7" s="2">
        <f>LOOKUP(H7,{0,1,2,3,4,5,6,7,8,9,10,11,12,13,14,15,16,17,18,19,20,21,22,23,24,25,26},{0,10,18,26,32,37,42,47,52,56,60,64,68,71,74,77,80,82,84,86,88,90,92,94,96,98,100})</f>
        <v>56</v>
      </c>
      <c r="J7" s="5">
        <v>3.52</v>
      </c>
      <c r="K7" s="2">
        <f>LOOKUP(J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93</v>
      </c>
      <c r="L7" s="2">
        <f t="shared" ref="L7:L35" si="0">SUM(G7,I7,K7)</f>
        <v>149</v>
      </c>
      <c r="M7" s="2">
        <v>1</v>
      </c>
    </row>
    <row r="8" spans="1:14" x14ac:dyDescent="0.25">
      <c r="A8" s="2">
        <f t="shared" ref="A8:A30" si="1">M8</f>
        <v>2</v>
      </c>
      <c r="B8" s="6" t="s">
        <v>98</v>
      </c>
      <c r="C8" s="7">
        <v>2004</v>
      </c>
      <c r="D8" s="2" t="s">
        <v>40</v>
      </c>
      <c r="E8" s="2">
        <v>8</v>
      </c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8" s="2">
        <v>11</v>
      </c>
      <c r="I8" s="2">
        <f>LOOKUP(H8,{0,1,2,3,4,5,6,7,8,9,10,11,12,13,14,15,16,17,18,19,20,21,22,23,24,25,26},{0,10,18,26,32,37,42,47,52,56,60,64,68,71,74,77,80,82,84,86,88,90,92,94,96,98,100})</f>
        <v>64</v>
      </c>
      <c r="J8" s="5">
        <v>5.19</v>
      </c>
      <c r="K8" s="2">
        <f>LOOKUP(J8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64</v>
      </c>
      <c r="L8" s="2">
        <f t="shared" si="0"/>
        <v>128</v>
      </c>
      <c r="M8" s="2">
        <v>2</v>
      </c>
    </row>
    <row r="9" spans="1:14" x14ac:dyDescent="0.25">
      <c r="A9" s="2">
        <f t="shared" si="1"/>
        <v>3</v>
      </c>
      <c r="B9" s="3" t="s">
        <v>97</v>
      </c>
      <c r="C9" s="4">
        <v>2004</v>
      </c>
      <c r="D9" s="9" t="s">
        <v>40</v>
      </c>
      <c r="E9" s="9">
        <v>7</v>
      </c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9" s="2">
        <v>11</v>
      </c>
      <c r="I9" s="2">
        <f>LOOKUP(H9,{0,1,2,3,4,5,6,7,8,9,10,11,12,13,14,15,16,17,18,19,20,21,22,23,24,25,26},{0,10,18,26,32,37,42,47,52,56,60,64,68,71,74,77,80,82,84,86,88,90,92,94,96,98,100})</f>
        <v>64</v>
      </c>
      <c r="J9" s="5">
        <v>5.52</v>
      </c>
      <c r="K9" s="2">
        <f>LOOKUP(J9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53</v>
      </c>
      <c r="L9" s="2">
        <f t="shared" si="0"/>
        <v>117</v>
      </c>
      <c r="M9" s="2">
        <v>3</v>
      </c>
    </row>
    <row r="10" spans="1:14" x14ac:dyDescent="0.25">
      <c r="A10" s="2">
        <f t="shared" si="1"/>
        <v>0</v>
      </c>
      <c r="B10" s="6" t="s">
        <v>116</v>
      </c>
      <c r="C10" s="7">
        <v>2004</v>
      </c>
      <c r="D10" s="2" t="s">
        <v>90</v>
      </c>
      <c r="E10" s="2">
        <v>118</v>
      </c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0" s="2">
        <v>6</v>
      </c>
      <c r="I10" s="2">
        <f>LOOKUP(H10,{0,1,2,3,4,5,6,7,8,9,10,11,12,13,14,15,16,17,18,19,20,21,22,23,24,25,26},{0,10,18,26,32,37,42,47,52,56,60,64,68,71,74,77,80,82,84,86,88,90,92,94,96,98,100})</f>
        <v>42</v>
      </c>
      <c r="J10" s="5">
        <v>5.18</v>
      </c>
      <c r="K10" s="2">
        <f>LOOKUP(J10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64</v>
      </c>
      <c r="L10" s="2">
        <f t="shared" si="0"/>
        <v>106</v>
      </c>
      <c r="M10" s="2"/>
      <c r="N10" t="s">
        <v>248</v>
      </c>
    </row>
    <row r="11" spans="1:14" x14ac:dyDescent="0.25">
      <c r="A11" s="2">
        <f t="shared" si="1"/>
        <v>4</v>
      </c>
      <c r="B11" s="6" t="s">
        <v>119</v>
      </c>
      <c r="C11" s="7">
        <v>2004</v>
      </c>
      <c r="D11" s="2" t="s">
        <v>35</v>
      </c>
      <c r="E11" s="2">
        <v>197</v>
      </c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1" s="2">
        <v>5</v>
      </c>
      <c r="I11" s="2">
        <f>LOOKUP(H11,{0,1,2,3,4,5,6,7,8,9,10,11,12,13,14,15,16,17,18,19,20,21,22,23,24,25,26},{0,10,18,26,32,37,42,47,52,56,60,64,68,71,74,77,80,82,84,86,88,90,92,94,96,98,100})</f>
        <v>37</v>
      </c>
      <c r="J11" s="5">
        <v>5.29</v>
      </c>
      <c r="K11" s="2">
        <f>LOOKUP(J11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61</v>
      </c>
      <c r="L11" s="2">
        <f t="shared" si="0"/>
        <v>98</v>
      </c>
      <c r="M11" s="8">
        <v>4</v>
      </c>
    </row>
    <row r="12" spans="1:14" x14ac:dyDescent="0.25">
      <c r="A12" s="2">
        <f t="shared" si="1"/>
        <v>5</v>
      </c>
      <c r="B12" s="6" t="s">
        <v>101</v>
      </c>
      <c r="C12" s="7">
        <v>2004</v>
      </c>
      <c r="D12" s="2" t="s">
        <v>19</v>
      </c>
      <c r="E12" s="2">
        <v>14</v>
      </c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2" s="2">
        <v>12</v>
      </c>
      <c r="I12" s="2">
        <f>LOOKUP(H12,{0,1,2,3,4,5,6,7,8,9,10,11,12,13,14,15,16,17,18,19,20,21,22,23,24,25,26},{0,10,18,26,32,37,42,47,52,56,60,64,68,71,74,77,80,82,84,86,88,90,92,94,96,98,100})</f>
        <v>68</v>
      </c>
      <c r="J12" s="5">
        <v>8.2799999999999994</v>
      </c>
      <c r="K12" s="2">
        <f>LOOKUP(J12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</v>
      </c>
      <c r="L12" s="2">
        <f t="shared" si="0"/>
        <v>78</v>
      </c>
      <c r="M12" s="2">
        <v>5</v>
      </c>
    </row>
    <row r="13" spans="1:14" x14ac:dyDescent="0.25">
      <c r="A13" s="2">
        <f t="shared" si="1"/>
        <v>7</v>
      </c>
      <c r="B13" s="6" t="s">
        <v>104</v>
      </c>
      <c r="C13" s="7">
        <v>2004</v>
      </c>
      <c r="D13" s="2" t="s">
        <v>53</v>
      </c>
      <c r="E13" s="2">
        <v>82</v>
      </c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3" s="2">
        <v>5</v>
      </c>
      <c r="I13" s="2">
        <f>LOOKUP(H13,{0,1,2,3,4,5,6,7,8,9,10,11,12,13,14,15,16,17,18,19,20,21,22,23,24,25,26},{0,10,18,26,32,37,42,47,52,56,60,64,68,71,74,77,80,82,84,86,88,90,92,94,96,98,100})</f>
        <v>37</v>
      </c>
      <c r="J13" s="5">
        <v>6.33</v>
      </c>
      <c r="K13" s="2">
        <f>LOOKUP(J13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39</v>
      </c>
      <c r="L13" s="2">
        <f t="shared" si="0"/>
        <v>76</v>
      </c>
      <c r="M13" s="2">
        <v>7</v>
      </c>
    </row>
    <row r="14" spans="1:14" x14ac:dyDescent="0.25">
      <c r="A14" s="2">
        <f t="shared" si="1"/>
        <v>6</v>
      </c>
      <c r="B14" s="6" t="s">
        <v>108</v>
      </c>
      <c r="C14" s="7">
        <v>2004</v>
      </c>
      <c r="D14" s="2" t="s">
        <v>27</v>
      </c>
      <c r="E14" s="2">
        <v>158</v>
      </c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4" s="2">
        <v>12</v>
      </c>
      <c r="I14" s="2">
        <f>LOOKUP(H14,{0,1,2,3,4,5,6,7,8,9,10,11,12,13,14,15,16,17,18,19,20,21,22,23,24,25,26},{0,10,18,26,32,37,42,47,52,56,60,64,68,71,74,77,80,82,84,86,88,90,92,94,96,98,100})</f>
        <v>68</v>
      </c>
      <c r="J14" s="5">
        <v>8.49</v>
      </c>
      <c r="K14" s="2">
        <f>LOOKUP(J14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14" s="2">
        <f t="shared" si="0"/>
        <v>76</v>
      </c>
      <c r="M14" s="2">
        <v>6</v>
      </c>
    </row>
    <row r="15" spans="1:14" x14ac:dyDescent="0.25">
      <c r="A15" s="2">
        <f t="shared" si="1"/>
        <v>0</v>
      </c>
      <c r="B15" s="6" t="s">
        <v>117</v>
      </c>
      <c r="C15" s="7">
        <v>2005</v>
      </c>
      <c r="D15" s="2" t="s">
        <v>90</v>
      </c>
      <c r="E15" s="2">
        <v>119</v>
      </c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5" s="2">
        <v>3</v>
      </c>
      <c r="I15" s="2">
        <f>LOOKUP(H15,{0,1,2,3,4,5,6,7,8,9,10,11,12,13,14,15,16,17,18,19,20,21,22,23,24,25,26},{0,10,18,26,32,37,42,47,52,56,60,64,68,71,74,77,80,82,84,86,88,90,92,94,96,98,100})</f>
        <v>26</v>
      </c>
      <c r="J15" s="5">
        <v>6.24</v>
      </c>
      <c r="K15" s="2">
        <f>LOOKUP(J15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42</v>
      </c>
      <c r="L15" s="2">
        <f t="shared" si="0"/>
        <v>68</v>
      </c>
      <c r="M15" s="2"/>
      <c r="N15" t="s">
        <v>91</v>
      </c>
    </row>
    <row r="16" spans="1:14" x14ac:dyDescent="0.25">
      <c r="A16" s="2">
        <f t="shared" si="1"/>
        <v>8</v>
      </c>
      <c r="B16" s="6" t="s">
        <v>106</v>
      </c>
      <c r="C16" s="7">
        <v>2004</v>
      </c>
      <c r="D16" s="2" t="s">
        <v>56</v>
      </c>
      <c r="E16" s="2">
        <v>123</v>
      </c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6" s="2">
        <v>4</v>
      </c>
      <c r="I16" s="2">
        <f>LOOKUP(H16,{0,1,2,3,4,5,6,7,8,9,10,11,12,13,14,15,16,17,18,19,20,21,22,23,24,25,26},{0,10,18,26,32,37,42,47,52,56,60,64,68,71,74,77,80,82,84,86,88,90,92,94,96,98,100})</f>
        <v>32</v>
      </c>
      <c r="J16" s="5">
        <v>7.14</v>
      </c>
      <c r="K16" s="2">
        <f>LOOKUP(J16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L16" s="2">
        <f t="shared" si="0"/>
        <v>58</v>
      </c>
      <c r="M16" s="2">
        <v>8</v>
      </c>
    </row>
    <row r="17" spans="1:13" x14ac:dyDescent="0.25">
      <c r="A17" s="2">
        <f t="shared" si="1"/>
        <v>9</v>
      </c>
      <c r="B17" s="6" t="s">
        <v>100</v>
      </c>
      <c r="C17" s="7">
        <v>2005</v>
      </c>
      <c r="D17" s="2" t="s">
        <v>19</v>
      </c>
      <c r="E17" s="2">
        <v>12</v>
      </c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7" s="2">
        <v>5</v>
      </c>
      <c r="I17" s="2">
        <f>LOOKUP(H17,{0,1,2,3,4,5,6,7,8,9,10,11,12,13,14,15,16,17,18,19,20,21,22,23,24,25,26},{0,10,18,26,32,37,42,47,52,56,60,64,68,71,74,77,80,82,84,86,88,90,92,94,96,98,100})</f>
        <v>37</v>
      </c>
      <c r="J17" s="5">
        <v>8.2899999999999991</v>
      </c>
      <c r="K17" s="2">
        <f>LOOKUP(J17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</v>
      </c>
      <c r="L17" s="2">
        <f t="shared" si="0"/>
        <v>47</v>
      </c>
      <c r="M17" s="2">
        <v>9</v>
      </c>
    </row>
    <row r="18" spans="1:13" x14ac:dyDescent="0.25">
      <c r="A18" s="2">
        <f t="shared" si="1"/>
        <v>11</v>
      </c>
      <c r="B18" s="6" t="s">
        <v>105</v>
      </c>
      <c r="C18" s="7">
        <v>2004</v>
      </c>
      <c r="D18" s="2" t="s">
        <v>56</v>
      </c>
      <c r="E18" s="2">
        <v>122</v>
      </c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8" s="2">
        <v>2</v>
      </c>
      <c r="I18" s="2">
        <f>LOOKUP(H18,{0,1,2,3,4,5,6,7,8,9,10,11,12,13,14,15,16,17,18,19,20,21,22,23,24,25,26},{0,10,18,26,32,37,42,47,52,56,60,64,68,71,74,77,80,82,84,86,88,90,92,94,96,98,100})</f>
        <v>18</v>
      </c>
      <c r="J18" s="5">
        <v>7.12</v>
      </c>
      <c r="K18" s="2">
        <f>LOOKUP(J18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L18" s="2">
        <f t="shared" si="0"/>
        <v>44</v>
      </c>
      <c r="M18" s="2">
        <v>11</v>
      </c>
    </row>
    <row r="19" spans="1:13" x14ac:dyDescent="0.25">
      <c r="A19" s="2">
        <f t="shared" si="1"/>
        <v>10</v>
      </c>
      <c r="B19" s="6" t="s">
        <v>111</v>
      </c>
      <c r="C19" s="7">
        <v>2005</v>
      </c>
      <c r="D19" s="2" t="s">
        <v>27</v>
      </c>
      <c r="E19" s="2">
        <v>162</v>
      </c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9" s="2">
        <v>5</v>
      </c>
      <c r="I19" s="2">
        <f>LOOKUP(H19,{0,1,2,3,4,5,6,7,8,9,10,11,12,13,14,15,16,17,18,19,20,21,22,23,24,25,26},{0,10,18,26,32,37,42,47,52,56,60,64,68,71,74,77,80,82,84,86,88,90,92,94,96,98,100})</f>
        <v>37</v>
      </c>
      <c r="J19" s="5">
        <v>8.51</v>
      </c>
      <c r="K19" s="2">
        <f>LOOKUP(J19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19" s="2">
        <f t="shared" si="0"/>
        <v>44</v>
      </c>
      <c r="M19" s="2">
        <v>10</v>
      </c>
    </row>
    <row r="20" spans="1:13" x14ac:dyDescent="0.25">
      <c r="A20" s="2">
        <f t="shared" si="1"/>
        <v>12</v>
      </c>
      <c r="B20" s="6" t="s">
        <v>113</v>
      </c>
      <c r="C20" s="7">
        <v>2005</v>
      </c>
      <c r="D20" s="2" t="s">
        <v>27</v>
      </c>
      <c r="E20" s="2">
        <v>164</v>
      </c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0" s="2">
        <v>4</v>
      </c>
      <c r="I20" s="2">
        <f>LOOKUP(H20,{0,1,2,3,4,5,6,7,8,9,10,11,12,13,14,15,16,17,18,19,20,21,22,23,24,25,26},{0,10,18,26,32,37,42,47,52,56,60,64,68,71,74,77,80,82,84,86,88,90,92,94,96,98,100})</f>
        <v>32</v>
      </c>
      <c r="J20" s="5">
        <v>8.5</v>
      </c>
      <c r="K20" s="2">
        <f>LOOKUP(J20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20" s="2">
        <f t="shared" si="0"/>
        <v>39</v>
      </c>
      <c r="M20" s="2">
        <v>12</v>
      </c>
    </row>
    <row r="21" spans="1:13" x14ac:dyDescent="0.25">
      <c r="A21" s="2">
        <f t="shared" si="1"/>
        <v>13</v>
      </c>
      <c r="B21" s="6" t="s">
        <v>124</v>
      </c>
      <c r="C21" s="7">
        <v>2005</v>
      </c>
      <c r="D21" s="2" t="s">
        <v>35</v>
      </c>
      <c r="E21" s="2">
        <v>57</v>
      </c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1" s="2">
        <v>0</v>
      </c>
      <c r="I21" s="2">
        <f>LOOKUP(H21,{0,1,2,3,4,5,6,7,8,9,10,11,12,13,14,15,16,17,18,19,20,21,22,23,24,25,26},{0,10,18,26,32,37,42,47,52,56,60,64,68,71,74,77,80,82,84,86,88,90,92,94,96,98,100})</f>
        <v>0</v>
      </c>
      <c r="J21" s="5">
        <v>6.43</v>
      </c>
      <c r="K21" s="2">
        <f>LOOKUP(J21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36</v>
      </c>
      <c r="L21" s="2">
        <f t="shared" si="0"/>
        <v>36</v>
      </c>
      <c r="M21" s="2">
        <v>13</v>
      </c>
    </row>
    <row r="22" spans="1:13" x14ac:dyDescent="0.25">
      <c r="A22" s="2">
        <f t="shared" si="1"/>
        <v>14</v>
      </c>
      <c r="B22" s="6" t="s">
        <v>107</v>
      </c>
      <c r="C22" s="7">
        <v>2004</v>
      </c>
      <c r="D22" s="2" t="s">
        <v>83</v>
      </c>
      <c r="E22" s="2">
        <v>132</v>
      </c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2" s="2">
        <v>4</v>
      </c>
      <c r="I22" s="2">
        <f>LOOKUP(H22,{0,1,2,3,4,5,6,7,8,9,10,11,12,13,14,15,16,17,18,19,20,21,22,23,24,25,26},{0,10,18,26,32,37,42,47,52,56,60,64,68,71,74,77,80,82,84,86,88,90,92,94,96,98,100})</f>
        <v>32</v>
      </c>
      <c r="J22" s="5">
        <v>9.3699999999999992</v>
      </c>
      <c r="K22" s="2">
        <f>LOOKUP(J22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22" s="2">
        <f t="shared" si="0"/>
        <v>35</v>
      </c>
      <c r="M22" s="2">
        <v>14</v>
      </c>
    </row>
    <row r="23" spans="1:13" x14ac:dyDescent="0.25">
      <c r="A23" s="2">
        <f t="shared" si="1"/>
        <v>15</v>
      </c>
      <c r="B23" s="6" t="s">
        <v>109</v>
      </c>
      <c r="C23" s="7">
        <v>2004</v>
      </c>
      <c r="D23" s="2" t="s">
        <v>27</v>
      </c>
      <c r="E23" s="2">
        <v>159</v>
      </c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3" s="2">
        <v>3</v>
      </c>
      <c r="I23" s="2">
        <f>LOOKUP(H23,{0,1,2,3,4,5,6,7,8,9,10,11,12,13,14,15,16,17,18,19,20,21,22,23,24,25,26},{0,10,18,26,32,37,42,47,52,56,60,64,68,71,74,77,80,82,84,86,88,90,92,94,96,98,100})</f>
        <v>26</v>
      </c>
      <c r="J23" s="5">
        <v>8.5</v>
      </c>
      <c r="K23" s="2">
        <f>LOOKUP(J23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23" s="2">
        <f t="shared" si="0"/>
        <v>33</v>
      </c>
      <c r="M23" s="2">
        <v>15</v>
      </c>
    </row>
    <row r="24" spans="1:13" x14ac:dyDescent="0.25">
      <c r="A24" s="2">
        <f t="shared" si="1"/>
        <v>16</v>
      </c>
      <c r="B24" s="6" t="s">
        <v>99</v>
      </c>
      <c r="C24" s="7">
        <v>2005</v>
      </c>
      <c r="D24" s="2" t="s">
        <v>40</v>
      </c>
      <c r="E24" s="2">
        <v>11</v>
      </c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4" s="2">
        <v>3</v>
      </c>
      <c r="I24" s="2">
        <f>LOOKUP(H24,{0,1,2,3,4,5,6,7,8,9,10,11,12,13,14,15,16,17,18,19,20,21,22,23,24,25,26},{0,10,18,26,32,37,42,47,52,56,60,64,68,71,74,77,80,82,84,86,88,90,92,94,96,98,100})</f>
        <v>26</v>
      </c>
      <c r="J24" s="5">
        <v>9.18</v>
      </c>
      <c r="K24" s="2">
        <f>LOOKUP(J24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</v>
      </c>
      <c r="L24" s="2">
        <f t="shared" si="0"/>
        <v>31</v>
      </c>
      <c r="M24" s="2">
        <v>16</v>
      </c>
    </row>
    <row r="25" spans="1:13" x14ac:dyDescent="0.25">
      <c r="A25" s="2">
        <f t="shared" si="1"/>
        <v>17</v>
      </c>
      <c r="B25" s="6" t="s">
        <v>102</v>
      </c>
      <c r="C25" s="7">
        <v>2005</v>
      </c>
      <c r="D25" s="2" t="s">
        <v>48</v>
      </c>
      <c r="E25" s="2">
        <v>75</v>
      </c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5" s="2">
        <v>3</v>
      </c>
      <c r="I25" s="2">
        <f>LOOKUP(H25,{0,1,2,3,4,5,6,7,8,9,10,11,12,13,14,15,16,17,18,19,20,21,22,23,24,25,26},{0,10,18,26,32,37,42,47,52,56,60,64,68,71,74,77,80,82,84,86,88,90,92,94,96,98,100})</f>
        <v>26</v>
      </c>
      <c r="J25" s="5">
        <v>9.36</v>
      </c>
      <c r="K25" s="2">
        <f>LOOKUP(J25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</v>
      </c>
      <c r="L25" s="2">
        <f t="shared" si="0"/>
        <v>29</v>
      </c>
      <c r="M25" s="8">
        <v>17</v>
      </c>
    </row>
    <row r="26" spans="1:13" x14ac:dyDescent="0.25">
      <c r="A26" s="2">
        <f t="shared" si="1"/>
        <v>18</v>
      </c>
      <c r="B26" s="6" t="s">
        <v>114</v>
      </c>
      <c r="C26" s="7">
        <v>2004</v>
      </c>
      <c r="D26" s="2" t="s">
        <v>31</v>
      </c>
      <c r="E26" s="2">
        <v>177</v>
      </c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6" s="2">
        <v>1</v>
      </c>
      <c r="I26" s="2">
        <f>LOOKUP(H26,{0,1,2,3,4,5,6,7,8,9,10,11,12,13,14,15,16,17,18,19,20,21,22,23,24,25,26},{0,10,18,26,32,37,42,47,52,56,60,64,68,71,74,77,80,82,84,86,88,90,92,94,96,98,100})</f>
        <v>10</v>
      </c>
      <c r="J26" s="5">
        <v>7.35</v>
      </c>
      <c r="K26" s="2">
        <f>LOOKUP(J26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19</v>
      </c>
      <c r="L26" s="2">
        <f t="shared" si="0"/>
        <v>29</v>
      </c>
      <c r="M26" s="2">
        <v>18</v>
      </c>
    </row>
    <row r="27" spans="1:13" x14ac:dyDescent="0.25">
      <c r="A27" s="2">
        <f t="shared" si="1"/>
        <v>19</v>
      </c>
      <c r="B27" s="6" t="s">
        <v>115</v>
      </c>
      <c r="C27" s="7">
        <v>2005</v>
      </c>
      <c r="D27" s="2" t="s">
        <v>19</v>
      </c>
      <c r="E27" s="2">
        <v>114</v>
      </c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7" s="2">
        <v>2</v>
      </c>
      <c r="I27" s="2">
        <f>LOOKUP(H27,{0,1,2,3,4,5,6,7,8,9,10,11,12,13,14,15,16,17,18,19,20,21,22,23,24,25,26},{0,10,18,26,32,37,42,47,52,56,60,64,68,71,74,77,80,82,84,86,88,90,92,94,96,98,100})</f>
        <v>18</v>
      </c>
      <c r="J27" s="5">
        <v>8.2899999999999991</v>
      </c>
      <c r="K27" s="2">
        <f>LOOKUP(J27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</v>
      </c>
      <c r="L27" s="2">
        <f t="shared" si="0"/>
        <v>28</v>
      </c>
      <c r="M27" s="2">
        <v>19</v>
      </c>
    </row>
    <row r="28" spans="1:13" x14ac:dyDescent="0.25">
      <c r="A28" s="2">
        <f t="shared" si="1"/>
        <v>20</v>
      </c>
      <c r="B28" s="6" t="s">
        <v>122</v>
      </c>
      <c r="C28" s="7">
        <v>2004</v>
      </c>
      <c r="D28" s="2" t="s">
        <v>35</v>
      </c>
      <c r="E28" s="2">
        <v>58</v>
      </c>
      <c r="F28" s="2"/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8" s="2">
        <v>3</v>
      </c>
      <c r="I28" s="2">
        <f>LOOKUP(H28,{0,1,2,3,4,5,6,7,8,9,10,11,12,13,14,15,16,17,18,19,20,21,22,23,24,25,26},{0,10,18,26,32,37,42,47,52,56,60,64,68,71,74,77,80,82,84,86,88,90,92,94,96,98,100})</f>
        <v>26</v>
      </c>
      <c r="J28" s="5">
        <v>12.32</v>
      </c>
      <c r="K28" s="2">
        <f>LOOKUP(J28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28" s="2">
        <f t="shared" si="0"/>
        <v>27</v>
      </c>
      <c r="M28" s="2">
        <v>20</v>
      </c>
    </row>
    <row r="29" spans="1:13" x14ac:dyDescent="0.25">
      <c r="A29" s="2">
        <f t="shared" si="1"/>
        <v>21</v>
      </c>
      <c r="B29" s="3" t="s">
        <v>110</v>
      </c>
      <c r="C29" s="4">
        <v>2004</v>
      </c>
      <c r="D29" s="9" t="s">
        <v>27</v>
      </c>
      <c r="E29" s="9">
        <v>161</v>
      </c>
      <c r="F29" s="2"/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9" s="2">
        <v>1</v>
      </c>
      <c r="I29" s="2">
        <f>LOOKUP(H29,{0,1,2,3,4,5,6,7,8,9,10,11,12,13,14,15,16,17,18,19,20,21,22,23,24,25,26},{0,10,18,26,32,37,42,47,52,56,60,64,68,71,74,77,80,82,84,86,88,90,92,94,96,98,100})</f>
        <v>10</v>
      </c>
      <c r="J29" s="5">
        <v>7.5</v>
      </c>
      <c r="K29" s="2">
        <f>LOOKUP(J29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16</v>
      </c>
      <c r="L29" s="2">
        <f t="shared" si="0"/>
        <v>26</v>
      </c>
      <c r="M29" s="2">
        <v>21</v>
      </c>
    </row>
    <row r="30" spans="1:13" x14ac:dyDescent="0.25">
      <c r="A30" s="2">
        <f t="shared" si="1"/>
        <v>22</v>
      </c>
      <c r="B30" s="6" t="s">
        <v>123</v>
      </c>
      <c r="C30" s="7">
        <v>2004</v>
      </c>
      <c r="D30" s="2" t="s">
        <v>35</v>
      </c>
      <c r="E30" s="2">
        <v>300</v>
      </c>
      <c r="F30" s="2"/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0" s="2">
        <v>0</v>
      </c>
      <c r="I30" s="2">
        <f>LOOKUP(H30,{0,1,2,3,4,5,6,7,8,9,10,11,12,13,14,15,16,17,18,19,20,21,22,23,24,25,26},{0,10,18,26,32,37,42,47,52,56,60,64,68,71,74,77,80,82,84,86,88,90,92,94,96,98,100})</f>
        <v>0</v>
      </c>
      <c r="J30" s="5">
        <v>7.3</v>
      </c>
      <c r="K30" s="2">
        <f>LOOKUP(J30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L30" s="2">
        <f t="shared" si="0"/>
        <v>20</v>
      </c>
      <c r="M30" s="2">
        <v>22</v>
      </c>
    </row>
    <row r="31" spans="1:13" x14ac:dyDescent="0.25">
      <c r="A31" s="2">
        <f t="shared" ref="A31:A37" si="2">M31</f>
        <v>23</v>
      </c>
      <c r="B31" s="6" t="s">
        <v>103</v>
      </c>
      <c r="C31" s="7">
        <v>2005</v>
      </c>
      <c r="D31" s="2" t="s">
        <v>48</v>
      </c>
      <c r="E31" s="2">
        <v>76</v>
      </c>
      <c r="F31" s="2"/>
      <c r="G31" s="2">
        <f>LOOKUP(F31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1" s="2">
        <v>2</v>
      </c>
      <c r="I31" s="2">
        <f>LOOKUP(H31,{0,1,2,3,4,5,6,7,8,9,10,11,12,13,14,15,16,17,18,19,20,21,22,23,24,25,26},{0,10,18,26,32,37,42,47,52,56,60,64,68,71,74,77,80,82,84,86,88,90,92,94,96,98,100})</f>
        <v>18</v>
      </c>
      <c r="J31" s="5">
        <v>10.27</v>
      </c>
      <c r="K31" s="2">
        <f>LOOKUP(J31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31" s="2">
        <f t="shared" si="0"/>
        <v>19</v>
      </c>
      <c r="M31" s="2">
        <v>23</v>
      </c>
    </row>
    <row r="32" spans="1:13" x14ac:dyDescent="0.25">
      <c r="A32" s="2">
        <f t="shared" si="2"/>
        <v>24</v>
      </c>
      <c r="B32" s="6" t="s">
        <v>120</v>
      </c>
      <c r="C32" s="7">
        <v>2004</v>
      </c>
      <c r="D32" s="2" t="s">
        <v>35</v>
      </c>
      <c r="E32" s="2">
        <v>198</v>
      </c>
      <c r="F32" s="2"/>
      <c r="G32" s="2">
        <f>LOOKUP(F32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2" s="2">
        <v>0</v>
      </c>
      <c r="I32" s="2">
        <f>LOOKUP(H32,{0,1,2,3,4,5,6,7,8,9,10,11,12,13,14,15,16,17,18,19,20,21,22,23,24,25,26},{0,10,18,26,32,37,42,47,52,56,60,64,68,71,74,77,80,82,84,86,88,90,92,94,96,98,100})</f>
        <v>0</v>
      </c>
      <c r="J32" s="5">
        <v>8.06</v>
      </c>
      <c r="K32" s="2">
        <f>LOOKUP(J32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13</v>
      </c>
      <c r="L32" s="2">
        <f t="shared" si="0"/>
        <v>13</v>
      </c>
      <c r="M32" s="2">
        <v>24</v>
      </c>
    </row>
    <row r="33" spans="1:13" x14ac:dyDescent="0.25">
      <c r="A33" s="2">
        <f t="shared" si="2"/>
        <v>25</v>
      </c>
      <c r="B33" s="6" t="s">
        <v>112</v>
      </c>
      <c r="C33" s="7">
        <v>2004</v>
      </c>
      <c r="D33" s="2" t="s">
        <v>27</v>
      </c>
      <c r="E33" s="2">
        <v>163</v>
      </c>
      <c r="F33" s="2"/>
      <c r="G33" s="2">
        <f>LOOKUP(F33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3" s="2">
        <v>0</v>
      </c>
      <c r="I33" s="2">
        <f>LOOKUP(H33,{0,1,2,3,4,5,6,7,8,9,10,11,12,13,14,15,16,17,18,19,20,21,22,23,24,25,26},{0,10,18,26,32,37,42,47,52,56,60,64,68,71,74,77,80,82,84,86,88,90,92,94,96,98,100})</f>
        <v>0</v>
      </c>
      <c r="J33" s="5">
        <v>8.52</v>
      </c>
      <c r="K33" s="2">
        <f>LOOKUP(J33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33" s="2">
        <f t="shared" si="0"/>
        <v>7</v>
      </c>
      <c r="M33" s="2">
        <v>25</v>
      </c>
    </row>
    <row r="34" spans="1:13" x14ac:dyDescent="0.25">
      <c r="A34" s="2">
        <f t="shared" si="2"/>
        <v>26</v>
      </c>
      <c r="B34" s="6" t="s">
        <v>121</v>
      </c>
      <c r="C34" s="7">
        <v>2005</v>
      </c>
      <c r="D34" s="2" t="s">
        <v>35</v>
      </c>
      <c r="E34" s="2">
        <v>59</v>
      </c>
      <c r="F34" s="2"/>
      <c r="G34" s="2">
        <f>LOOKUP(F34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4" s="2">
        <v>0</v>
      </c>
      <c r="I34" s="2">
        <f>LOOKUP(H34,{0,1,2,3,4,5,6,7,8,9,10,11,12,13,14,15,16,17,18,19,20,21,22,23,24,25,26},{0,10,18,26,32,37,42,47,52,56,60,64,68,71,74,77,80,82,84,86,88,90,92,94,96,98,100})</f>
        <v>0</v>
      </c>
      <c r="J34" s="5">
        <v>9.3000000000000007</v>
      </c>
      <c r="K34" s="2">
        <f>LOOKUP(J34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</v>
      </c>
      <c r="L34" s="2">
        <f t="shared" si="0"/>
        <v>4</v>
      </c>
      <c r="M34" s="2">
        <v>26</v>
      </c>
    </row>
    <row r="35" spans="1:13" x14ac:dyDescent="0.25">
      <c r="A35" s="2">
        <f t="shared" si="2"/>
        <v>27</v>
      </c>
      <c r="B35" s="6" t="s">
        <v>118</v>
      </c>
      <c r="C35" s="7">
        <v>2005</v>
      </c>
      <c r="D35" s="2" t="s">
        <v>33</v>
      </c>
      <c r="E35" s="2">
        <v>186</v>
      </c>
      <c r="F35" s="2"/>
      <c r="G35" s="2">
        <f>LOOKUP(F35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5" s="2">
        <v>0</v>
      </c>
      <c r="I35" s="2">
        <f>LOOKUP(H35,{0,1,2,3,4,5,6,7,8,9,10,11,12,13,14,15,16,17,18,19,20,21,22,23,24,25,26},{0,10,18,26,32,37,42,47,52,56,60,64,68,71,74,77,80,82,84,86,88,90,92,94,96,98,100})</f>
        <v>0</v>
      </c>
      <c r="J35" s="5">
        <v>10.37</v>
      </c>
      <c r="K35" s="2">
        <f>LOOKUP(J35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35" s="2">
        <f t="shared" si="0"/>
        <v>1</v>
      </c>
      <c r="M35" s="2">
        <v>27</v>
      </c>
    </row>
    <row r="36" spans="1:13" x14ac:dyDescent="0.25">
      <c r="A36" s="2">
        <f t="shared" si="2"/>
        <v>0</v>
      </c>
      <c r="B36" s="6"/>
      <c r="C36" s="7"/>
      <c r="D36" s="2"/>
      <c r="E36" s="2"/>
      <c r="F36" s="2"/>
      <c r="G36" s="2">
        <f>LOOKUP(F36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6" s="2"/>
      <c r="I36" s="2">
        <f>LOOKUP(H36,{0,1,2,3,4,5,6,7,8,9,10,11,12,13,14,15,16,17,18,19,20,21,22,23,24,25,26},{0,10,18,26,32,37,42,47,52,56,60,64,68,71,74,77,80,82,84,86,88,90,92,94,96,98,100})</f>
        <v>0</v>
      </c>
      <c r="J36" s="5"/>
      <c r="K36" s="2">
        <f>LOOKUP(J36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6" s="2">
        <f t="shared" ref="L36:L37" si="3">SUM(G36,I36,K36)</f>
        <v>0</v>
      </c>
      <c r="M36" s="2"/>
    </row>
    <row r="37" spans="1:13" x14ac:dyDescent="0.25">
      <c r="A37" s="2">
        <f t="shared" si="2"/>
        <v>0</v>
      </c>
      <c r="B37" s="6"/>
      <c r="C37" s="7"/>
      <c r="D37" s="2"/>
      <c r="E37" s="2"/>
      <c r="F37" s="2"/>
      <c r="G37" s="2">
        <f>LOOKUP(F37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7" s="2"/>
      <c r="I37" s="2">
        <f>LOOKUP(H37,{0,1,2,3,4,5,6,7,8,9,10,11,12,13,14,15,16,17,18,19,20,21,22,23,24,25,26},{0,10,18,26,32,37,42,47,52,56,60,64,68,71,74,77,80,82,84,86,88,90,92,94,96,98,100})</f>
        <v>0</v>
      </c>
      <c r="J37" s="5"/>
      <c r="K37" s="2">
        <f>LOOKUP(J37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7" s="2">
        <f t="shared" si="3"/>
        <v>0</v>
      </c>
      <c r="M37" s="2"/>
    </row>
  </sheetData>
  <autoFilter ref="L4:L30"/>
  <sortState ref="B4:L32">
    <sortCondition descending="1" ref="L4"/>
  </sortState>
  <mergeCells count="13">
    <mergeCell ref="A2:M2"/>
    <mergeCell ref="A3:M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0"/>
  <sheetViews>
    <sheetView topLeftCell="B1" workbookViewId="0">
      <selection activeCell="B2" sqref="B2:N3"/>
    </sheetView>
  </sheetViews>
  <sheetFormatPr defaultRowHeight="15" x14ac:dyDescent="0.25"/>
  <cols>
    <col min="2" max="2" width="18.42578125" customWidth="1"/>
    <col min="5" max="5" width="8.7109375" customWidth="1"/>
    <col min="14" max="14" width="29.85546875" customWidth="1"/>
    <col min="15" max="15" width="9.85546875" customWidth="1"/>
  </cols>
  <sheetData>
    <row r="2" spans="1:14" ht="18.75" x14ac:dyDescent="0.3">
      <c r="B2" s="24" t="s">
        <v>249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18.75" x14ac:dyDescent="0.3">
      <c r="B3" s="25" t="s">
        <v>250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4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10</v>
      </c>
      <c r="K5" s="13"/>
      <c r="L5" s="13"/>
      <c r="M5" s="13"/>
    </row>
    <row r="6" spans="1:14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4" x14ac:dyDescent="0.25">
      <c r="A7" s="2">
        <f t="shared" ref="A7:A30" si="0">M7</f>
        <v>1</v>
      </c>
      <c r="B7" s="3" t="s">
        <v>139</v>
      </c>
      <c r="C7" s="4">
        <v>2002</v>
      </c>
      <c r="D7" s="1" t="s">
        <v>27</v>
      </c>
      <c r="E7" s="1">
        <v>173</v>
      </c>
      <c r="F7" s="2">
        <v>37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74</v>
      </c>
      <c r="H7" s="2">
        <v>36</v>
      </c>
      <c r="I7" s="2">
        <f>LOOKUP(H7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71</v>
      </c>
      <c r="J7" s="5">
        <v>5.44</v>
      </c>
      <c r="K7" s="2">
        <f>LOOKUP(J7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7" s="2">
        <f t="shared" ref="L7:L30" si="1">SUM(G7,I7,K7)</f>
        <v>245</v>
      </c>
      <c r="M7" s="2">
        <v>1</v>
      </c>
    </row>
    <row r="8" spans="1:14" x14ac:dyDescent="0.25">
      <c r="A8" s="2">
        <f t="shared" si="0"/>
        <v>2</v>
      </c>
      <c r="B8" s="3" t="s">
        <v>140</v>
      </c>
      <c r="C8" s="4">
        <v>2003</v>
      </c>
      <c r="D8" s="1" t="s">
        <v>27</v>
      </c>
      <c r="E8" s="1">
        <v>174</v>
      </c>
      <c r="F8" s="2">
        <v>29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58</v>
      </c>
      <c r="H8" s="2">
        <v>35</v>
      </c>
      <c r="I8" s="2">
        <f>LOOKUP(H8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70</v>
      </c>
      <c r="J8" s="5">
        <v>6.06</v>
      </c>
      <c r="K8" s="2">
        <f>LOOKUP(J8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8" s="2">
        <f t="shared" si="1"/>
        <v>228</v>
      </c>
      <c r="M8" s="2">
        <v>2</v>
      </c>
    </row>
    <row r="9" spans="1:14" x14ac:dyDescent="0.25">
      <c r="A9" s="2">
        <f t="shared" si="0"/>
        <v>3</v>
      </c>
      <c r="B9" s="3" t="s">
        <v>128</v>
      </c>
      <c r="C9" s="4">
        <v>2001</v>
      </c>
      <c r="D9" s="1" t="s">
        <v>33</v>
      </c>
      <c r="E9" s="1">
        <v>28</v>
      </c>
      <c r="F9" s="2">
        <v>26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52</v>
      </c>
      <c r="H9" s="2">
        <v>37</v>
      </c>
      <c r="I9" s="2">
        <f>LOOKUP(H9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72</v>
      </c>
      <c r="J9" s="5">
        <v>7.38</v>
      </c>
      <c r="K9" s="2">
        <f>LOOKUP(J9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89</v>
      </c>
      <c r="L9" s="2">
        <f t="shared" si="1"/>
        <v>213</v>
      </c>
      <c r="M9" s="2">
        <v>3</v>
      </c>
    </row>
    <row r="10" spans="1:14" x14ac:dyDescent="0.25">
      <c r="A10" s="2">
        <f t="shared" si="0"/>
        <v>4</v>
      </c>
      <c r="B10" s="3" t="s">
        <v>141</v>
      </c>
      <c r="C10" s="4">
        <v>2003</v>
      </c>
      <c r="D10" s="1" t="s">
        <v>31</v>
      </c>
      <c r="E10" s="1">
        <v>180</v>
      </c>
      <c r="F10" s="2">
        <v>16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32</v>
      </c>
      <c r="H10" s="2">
        <v>32</v>
      </c>
      <c r="I10" s="2">
        <f>LOOKUP(H10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67</v>
      </c>
      <c r="J10" s="5">
        <v>6.23</v>
      </c>
      <c r="K10" s="2">
        <f>LOOKUP(J10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10" s="2">
        <f t="shared" si="1"/>
        <v>199</v>
      </c>
      <c r="M10" s="2">
        <v>4</v>
      </c>
    </row>
    <row r="11" spans="1:14" x14ac:dyDescent="0.25">
      <c r="A11" s="2">
        <f t="shared" si="0"/>
        <v>5</v>
      </c>
      <c r="B11" s="3" t="s">
        <v>142</v>
      </c>
      <c r="C11" s="4">
        <v>2003</v>
      </c>
      <c r="D11" s="1" t="s">
        <v>31</v>
      </c>
      <c r="E11" s="1">
        <v>113</v>
      </c>
      <c r="F11" s="2">
        <v>12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24</v>
      </c>
      <c r="H11" s="2">
        <v>41</v>
      </c>
      <c r="I11" s="2">
        <f>LOOKUP(H11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76</v>
      </c>
      <c r="J11" s="5">
        <v>7.08</v>
      </c>
      <c r="K11" s="2">
        <f>LOOKUP(J11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94</v>
      </c>
      <c r="L11" s="2">
        <f t="shared" si="1"/>
        <v>194</v>
      </c>
      <c r="M11" s="2">
        <v>5</v>
      </c>
    </row>
    <row r="12" spans="1:14" x14ac:dyDescent="0.25">
      <c r="A12" s="2">
        <f t="shared" si="0"/>
        <v>7</v>
      </c>
      <c r="B12" s="3" t="s">
        <v>131</v>
      </c>
      <c r="C12" s="4">
        <v>2003</v>
      </c>
      <c r="D12" s="1" t="s">
        <v>40</v>
      </c>
      <c r="E12" s="1">
        <v>42</v>
      </c>
      <c r="F12" s="2">
        <v>31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62</v>
      </c>
      <c r="H12" s="2">
        <v>23</v>
      </c>
      <c r="I12" s="2">
        <f>LOOKUP(H12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58</v>
      </c>
      <c r="J12" s="5">
        <v>9.4600000000000009</v>
      </c>
      <c r="K12" s="2">
        <f>LOOKUP(J12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68</v>
      </c>
      <c r="L12" s="2">
        <f t="shared" si="1"/>
        <v>188</v>
      </c>
      <c r="M12" s="2">
        <v>7</v>
      </c>
    </row>
    <row r="13" spans="1:14" x14ac:dyDescent="0.25">
      <c r="A13" s="2">
        <f t="shared" si="0"/>
        <v>6</v>
      </c>
      <c r="B13" s="3" t="s">
        <v>132</v>
      </c>
      <c r="C13" s="4">
        <v>2003</v>
      </c>
      <c r="D13" s="1" t="s">
        <v>19</v>
      </c>
      <c r="E13" s="1">
        <v>46</v>
      </c>
      <c r="F13" s="2">
        <v>10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20</v>
      </c>
      <c r="H13" s="2">
        <v>33</v>
      </c>
      <c r="I13" s="2">
        <f>LOOKUP(H13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68</v>
      </c>
      <c r="J13" s="5">
        <v>6.26</v>
      </c>
      <c r="K13" s="2">
        <f>LOOKUP(J13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13" s="2">
        <f t="shared" si="1"/>
        <v>188</v>
      </c>
      <c r="M13" s="2">
        <v>6</v>
      </c>
    </row>
    <row r="14" spans="1:14" x14ac:dyDescent="0.25">
      <c r="A14" s="2">
        <f t="shared" si="0"/>
        <v>8</v>
      </c>
      <c r="B14" s="3" t="s">
        <v>129</v>
      </c>
      <c r="C14" s="4">
        <v>2002</v>
      </c>
      <c r="D14" s="1" t="s">
        <v>40</v>
      </c>
      <c r="E14" s="1">
        <v>37</v>
      </c>
      <c r="F14" s="2">
        <v>29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58</v>
      </c>
      <c r="H14" s="2">
        <v>20</v>
      </c>
      <c r="I14" s="2">
        <f>LOOKUP(H14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55</v>
      </c>
      <c r="J14" s="5">
        <v>10.18</v>
      </c>
      <c r="K14" s="2">
        <f>LOOKUP(J14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63</v>
      </c>
      <c r="L14" s="2">
        <f t="shared" si="1"/>
        <v>176</v>
      </c>
      <c r="M14" s="2">
        <v>8</v>
      </c>
    </row>
    <row r="15" spans="1:14" ht="30" x14ac:dyDescent="0.25">
      <c r="A15" s="2">
        <f t="shared" si="0"/>
        <v>9</v>
      </c>
      <c r="B15" s="3" t="s">
        <v>125</v>
      </c>
      <c r="C15" s="4">
        <v>2001</v>
      </c>
      <c r="D15" s="1" t="s">
        <v>19</v>
      </c>
      <c r="E15" s="1">
        <v>20</v>
      </c>
      <c r="F15" s="2">
        <v>0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5" s="2">
        <v>30</v>
      </c>
      <c r="I15" s="2">
        <f>LOOKUP(H15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65</v>
      </c>
      <c r="J15" s="5">
        <v>7.1</v>
      </c>
      <c r="K15" s="2">
        <f>LOOKUP(J15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94</v>
      </c>
      <c r="L15" s="2">
        <f t="shared" si="1"/>
        <v>159</v>
      </c>
      <c r="M15" s="2">
        <v>9</v>
      </c>
    </row>
    <row r="16" spans="1:14" ht="30" x14ac:dyDescent="0.25">
      <c r="A16" s="2">
        <f t="shared" si="0"/>
        <v>10</v>
      </c>
      <c r="B16" s="3" t="s">
        <v>127</v>
      </c>
      <c r="C16" s="4">
        <v>2002</v>
      </c>
      <c r="D16" s="1" t="s">
        <v>33</v>
      </c>
      <c r="E16" s="1">
        <v>27</v>
      </c>
      <c r="F16" s="2">
        <v>16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32</v>
      </c>
      <c r="H16" s="2">
        <v>25</v>
      </c>
      <c r="I16" s="2">
        <f>LOOKUP(H16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60</v>
      </c>
      <c r="J16" s="5">
        <v>10</v>
      </c>
      <c r="K16" s="2">
        <f>LOOKUP(J16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65</v>
      </c>
      <c r="L16" s="2">
        <f t="shared" si="1"/>
        <v>157</v>
      </c>
      <c r="M16" s="2">
        <v>10</v>
      </c>
    </row>
    <row r="17" spans="1:13" x14ac:dyDescent="0.25">
      <c r="A17" s="2">
        <f t="shared" si="0"/>
        <v>11</v>
      </c>
      <c r="B17" s="3" t="s">
        <v>136</v>
      </c>
      <c r="C17" s="4">
        <v>2002</v>
      </c>
      <c r="D17" s="1" t="s">
        <v>56</v>
      </c>
      <c r="E17" s="1">
        <v>125</v>
      </c>
      <c r="F17" s="2">
        <v>18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36</v>
      </c>
      <c r="H17" s="2">
        <v>30</v>
      </c>
      <c r="I17" s="2">
        <f>LOOKUP(H17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65</v>
      </c>
      <c r="J17" s="5">
        <v>11.37</v>
      </c>
      <c r="K17" s="2">
        <f>LOOKUP(J17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53</v>
      </c>
      <c r="L17" s="2">
        <f t="shared" si="1"/>
        <v>154</v>
      </c>
      <c r="M17" s="2">
        <v>11</v>
      </c>
    </row>
    <row r="18" spans="1:13" x14ac:dyDescent="0.25">
      <c r="A18" s="2">
        <f t="shared" si="0"/>
        <v>12</v>
      </c>
      <c r="B18" s="3" t="s">
        <v>144</v>
      </c>
      <c r="C18" s="4">
        <v>2002</v>
      </c>
      <c r="D18" s="1" t="s">
        <v>35</v>
      </c>
      <c r="E18" s="1">
        <v>404</v>
      </c>
      <c r="F18" s="2">
        <v>10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20</v>
      </c>
      <c r="H18" s="2">
        <v>20</v>
      </c>
      <c r="I18" s="2">
        <f>LOOKUP(H18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55</v>
      </c>
      <c r="J18" s="5">
        <v>10.28</v>
      </c>
      <c r="K18" s="2">
        <f>LOOKUP(J18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62</v>
      </c>
      <c r="L18" s="2">
        <f t="shared" si="1"/>
        <v>137</v>
      </c>
      <c r="M18" s="2">
        <v>12</v>
      </c>
    </row>
    <row r="19" spans="1:13" x14ac:dyDescent="0.25">
      <c r="A19" s="2">
        <f t="shared" si="0"/>
        <v>13</v>
      </c>
      <c r="B19" s="3" t="s">
        <v>130</v>
      </c>
      <c r="C19" s="4">
        <v>2003</v>
      </c>
      <c r="D19" s="1" t="s">
        <v>40</v>
      </c>
      <c r="E19" s="1">
        <v>40</v>
      </c>
      <c r="F19" s="2">
        <v>11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22</v>
      </c>
      <c r="H19" s="2">
        <v>31</v>
      </c>
      <c r="I19" s="2">
        <f>LOOKUP(H19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66</v>
      </c>
      <c r="J19" s="5">
        <v>12.23</v>
      </c>
      <c r="K19" s="2">
        <f>LOOKUP(J19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48</v>
      </c>
      <c r="L19" s="2">
        <f t="shared" si="1"/>
        <v>136</v>
      </c>
      <c r="M19" s="2">
        <v>13</v>
      </c>
    </row>
    <row r="20" spans="1:13" x14ac:dyDescent="0.25">
      <c r="A20" s="2">
        <f t="shared" si="0"/>
        <v>14</v>
      </c>
      <c r="B20" s="3" t="s">
        <v>126</v>
      </c>
      <c r="C20" s="4">
        <v>2001</v>
      </c>
      <c r="D20" s="1" t="s">
        <v>33</v>
      </c>
      <c r="E20" s="1">
        <v>24</v>
      </c>
      <c r="F20" s="2">
        <v>22</v>
      </c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44</v>
      </c>
      <c r="H20" s="2">
        <v>10</v>
      </c>
      <c r="I20" s="2">
        <f>LOOKUP(H20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40</v>
      </c>
      <c r="J20" s="5">
        <v>12.53</v>
      </c>
      <c r="K20" s="2">
        <f>LOOKUP(J20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44</v>
      </c>
      <c r="L20" s="2">
        <f t="shared" si="1"/>
        <v>128</v>
      </c>
      <c r="M20" s="2">
        <v>14</v>
      </c>
    </row>
    <row r="21" spans="1:13" x14ac:dyDescent="0.25">
      <c r="A21" s="2">
        <f t="shared" si="0"/>
        <v>15</v>
      </c>
      <c r="B21" s="3" t="s">
        <v>137</v>
      </c>
      <c r="C21" s="4">
        <v>2002</v>
      </c>
      <c r="D21" s="1" t="s">
        <v>83</v>
      </c>
      <c r="E21" s="1">
        <v>136</v>
      </c>
      <c r="F21" s="2">
        <v>15</v>
      </c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30</v>
      </c>
      <c r="H21" s="2">
        <v>16</v>
      </c>
      <c r="I21" s="2">
        <f>LOOKUP(H21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51</v>
      </c>
      <c r="J21" s="5">
        <v>12.45</v>
      </c>
      <c r="K21" s="2">
        <f>LOOKUP(J21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45</v>
      </c>
      <c r="L21" s="2">
        <f t="shared" si="1"/>
        <v>126</v>
      </c>
      <c r="M21" s="2">
        <v>15</v>
      </c>
    </row>
    <row r="22" spans="1:13" x14ac:dyDescent="0.25">
      <c r="A22" s="2">
        <f t="shared" si="0"/>
        <v>16</v>
      </c>
      <c r="B22" s="3" t="s">
        <v>135</v>
      </c>
      <c r="C22" s="4">
        <v>2003</v>
      </c>
      <c r="D22" s="1" t="s">
        <v>56</v>
      </c>
      <c r="E22" s="1">
        <v>124</v>
      </c>
      <c r="F22" s="2">
        <v>6</v>
      </c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12</v>
      </c>
      <c r="H22" s="2">
        <v>20</v>
      </c>
      <c r="I22" s="2">
        <f>LOOKUP(H22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55</v>
      </c>
      <c r="J22" s="5">
        <v>11.55</v>
      </c>
      <c r="K22" s="2">
        <f>LOOKUP(J22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51</v>
      </c>
      <c r="L22" s="2">
        <f t="shared" si="1"/>
        <v>118</v>
      </c>
      <c r="M22" s="2">
        <v>16</v>
      </c>
    </row>
    <row r="23" spans="1:13" x14ac:dyDescent="0.25">
      <c r="A23" s="2">
        <f t="shared" si="0"/>
        <v>17</v>
      </c>
      <c r="B23" s="3" t="s">
        <v>143</v>
      </c>
      <c r="C23" s="4">
        <v>2003</v>
      </c>
      <c r="D23" s="1" t="s">
        <v>35</v>
      </c>
      <c r="E23" s="1">
        <v>403</v>
      </c>
      <c r="F23" s="2">
        <v>0</v>
      </c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3" s="2">
        <v>42</v>
      </c>
      <c r="I23" s="2">
        <f>LOOKUP(H23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77</v>
      </c>
      <c r="J23" s="5">
        <v>14.04</v>
      </c>
      <c r="K23" s="2">
        <f>LOOKUP(J23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36</v>
      </c>
      <c r="L23" s="2">
        <f t="shared" si="1"/>
        <v>113</v>
      </c>
      <c r="M23" s="2">
        <v>17</v>
      </c>
    </row>
    <row r="24" spans="1:13" x14ac:dyDescent="0.25">
      <c r="A24" s="2">
        <f t="shared" si="0"/>
        <v>18</v>
      </c>
      <c r="B24" s="3" t="s">
        <v>247</v>
      </c>
      <c r="C24" s="4">
        <v>2002</v>
      </c>
      <c r="D24" s="1" t="s">
        <v>56</v>
      </c>
      <c r="E24" s="1">
        <v>126</v>
      </c>
      <c r="F24" s="2">
        <v>0</v>
      </c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4" s="2">
        <v>17</v>
      </c>
      <c r="I24" s="2">
        <f>LOOKUP(H24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52</v>
      </c>
      <c r="J24" s="5">
        <v>11</v>
      </c>
      <c r="K24" s="2">
        <f>LOOKUP(J24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58</v>
      </c>
      <c r="L24" s="2">
        <f t="shared" si="1"/>
        <v>110</v>
      </c>
      <c r="M24" s="2">
        <v>18</v>
      </c>
    </row>
    <row r="25" spans="1:13" x14ac:dyDescent="0.25">
      <c r="A25" s="2">
        <f t="shared" si="0"/>
        <v>19</v>
      </c>
      <c r="B25" s="3" t="s">
        <v>138</v>
      </c>
      <c r="C25" s="4">
        <v>2002</v>
      </c>
      <c r="D25" s="1" t="s">
        <v>83</v>
      </c>
      <c r="E25" s="1">
        <v>137</v>
      </c>
      <c r="F25" s="2">
        <v>0</v>
      </c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5" s="2">
        <v>18</v>
      </c>
      <c r="I25" s="2">
        <f>LOOKUP(H25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53</v>
      </c>
      <c r="J25" s="5">
        <v>11.5</v>
      </c>
      <c r="K25" s="2">
        <f>LOOKUP(J25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52</v>
      </c>
      <c r="L25" s="2">
        <f t="shared" si="1"/>
        <v>105</v>
      </c>
      <c r="M25" s="2">
        <v>19</v>
      </c>
    </row>
    <row r="26" spans="1:13" x14ac:dyDescent="0.25">
      <c r="A26" s="2">
        <f t="shared" si="0"/>
        <v>20</v>
      </c>
      <c r="B26" s="3" t="s">
        <v>133</v>
      </c>
      <c r="C26" s="4">
        <v>2002</v>
      </c>
      <c r="D26" s="1" t="s">
        <v>48</v>
      </c>
      <c r="E26" s="1">
        <v>69</v>
      </c>
      <c r="F26" s="2">
        <v>0</v>
      </c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6" s="2">
        <v>18</v>
      </c>
      <c r="I26" s="2">
        <f>LOOKUP(H26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53</v>
      </c>
      <c r="J26" s="5">
        <v>12.35</v>
      </c>
      <c r="K26" s="2">
        <f>LOOKUP(J26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46</v>
      </c>
      <c r="L26" s="2">
        <f t="shared" si="1"/>
        <v>99</v>
      </c>
      <c r="M26" s="2">
        <v>20</v>
      </c>
    </row>
    <row r="27" spans="1:13" x14ac:dyDescent="0.25">
      <c r="A27" s="2">
        <f t="shared" si="0"/>
        <v>21</v>
      </c>
      <c r="B27" s="3" t="s">
        <v>162</v>
      </c>
      <c r="C27" s="4">
        <v>2001</v>
      </c>
      <c r="D27" s="1" t="s">
        <v>27</v>
      </c>
      <c r="E27" s="1">
        <v>148</v>
      </c>
      <c r="F27" s="2">
        <v>0</v>
      </c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7" s="2">
        <v>16</v>
      </c>
      <c r="I27" s="2">
        <f>LOOKUP(H27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51</v>
      </c>
      <c r="J27" s="5">
        <v>12.38</v>
      </c>
      <c r="K27" s="2">
        <f>LOOKUP(J27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46</v>
      </c>
      <c r="L27" s="2">
        <f t="shared" si="1"/>
        <v>97</v>
      </c>
      <c r="M27" s="2">
        <v>21</v>
      </c>
    </row>
    <row r="28" spans="1:13" x14ac:dyDescent="0.25">
      <c r="A28" s="2">
        <f t="shared" si="0"/>
        <v>22</v>
      </c>
      <c r="B28" s="3" t="s">
        <v>134</v>
      </c>
      <c r="C28" s="4">
        <v>2002</v>
      </c>
      <c r="D28" s="1" t="s">
        <v>48</v>
      </c>
      <c r="E28" s="1">
        <v>70</v>
      </c>
      <c r="F28" s="2">
        <v>7</v>
      </c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14</v>
      </c>
      <c r="H28" s="2">
        <v>13</v>
      </c>
      <c r="I28" s="2">
        <f>LOOKUP(H28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46</v>
      </c>
      <c r="J28" s="5">
        <v>21</v>
      </c>
      <c r="K28" s="2">
        <f>LOOKUP(J28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28" s="2">
        <f t="shared" si="1"/>
        <v>67</v>
      </c>
      <c r="M28" s="2">
        <v>22</v>
      </c>
    </row>
    <row r="29" spans="1:13" x14ac:dyDescent="0.25">
      <c r="A29" s="2">
        <f t="shared" si="0"/>
        <v>23</v>
      </c>
      <c r="B29" s="3" t="s">
        <v>145</v>
      </c>
      <c r="C29" s="4">
        <v>2002</v>
      </c>
      <c r="D29" s="1" t="s">
        <v>35</v>
      </c>
      <c r="E29" s="1">
        <v>405</v>
      </c>
      <c r="F29" s="2">
        <v>4</v>
      </c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8</v>
      </c>
      <c r="H29" s="2">
        <v>10</v>
      </c>
      <c r="I29" s="2">
        <f>LOOKUP(H29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40</v>
      </c>
      <c r="J29" s="5">
        <v>21</v>
      </c>
      <c r="K29" s="2">
        <f>LOOKUP(J29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</v>
      </c>
      <c r="L29" s="2">
        <f t="shared" si="1"/>
        <v>55</v>
      </c>
      <c r="M29" s="2">
        <v>23</v>
      </c>
    </row>
    <row r="30" spans="1:13" x14ac:dyDescent="0.25">
      <c r="A30" s="2">
        <f t="shared" si="0"/>
        <v>0</v>
      </c>
      <c r="B30" s="3"/>
      <c r="C30" s="4"/>
      <c r="D30" s="1"/>
      <c r="E30" s="1"/>
      <c r="F30" s="2"/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0" s="2"/>
      <c r="I30" s="2">
        <f>LOOKUP(H30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0</v>
      </c>
      <c r="J30" s="5"/>
      <c r="K30" s="2">
        <f>LOOKUP(J30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0" s="2">
        <f t="shared" si="1"/>
        <v>0</v>
      </c>
      <c r="M30" s="2"/>
    </row>
  </sheetData>
  <autoFilter ref="L4:L30">
    <sortState ref="A8:M27">
      <sortCondition descending="1" ref="L1:L27"/>
    </sortState>
  </autoFilter>
  <mergeCells count="13">
    <mergeCell ref="B2:N2"/>
    <mergeCell ref="B3:N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1"/>
  <sheetViews>
    <sheetView workbookViewId="0">
      <selection activeCell="A2" sqref="A2:M3"/>
    </sheetView>
  </sheetViews>
  <sheetFormatPr defaultRowHeight="15" x14ac:dyDescent="0.25"/>
  <cols>
    <col min="1" max="1" width="5.42578125" customWidth="1"/>
    <col min="2" max="2" width="22.7109375" customWidth="1"/>
    <col min="3" max="3" width="7.42578125" customWidth="1"/>
    <col min="5" max="5" width="7.7109375" customWidth="1"/>
    <col min="14" max="14" width="29.28515625" customWidth="1"/>
    <col min="15" max="15" width="8.42578125" customWidth="1"/>
  </cols>
  <sheetData>
    <row r="2" spans="1:13" ht="18.75" x14ac:dyDescent="0.3">
      <c r="A2" s="24" t="s">
        <v>249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8.75" x14ac:dyDescent="0.3">
      <c r="A3" s="25" t="s">
        <v>250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3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10</v>
      </c>
      <c r="K5" s="13"/>
      <c r="L5" s="13"/>
      <c r="M5" s="13"/>
    </row>
    <row r="6" spans="1:13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3" x14ac:dyDescent="0.25">
      <c r="A7" s="2">
        <f t="shared" ref="A7:A41" si="0">M7</f>
        <v>1</v>
      </c>
      <c r="B7" s="6" t="s">
        <v>183</v>
      </c>
      <c r="C7" s="7">
        <v>2001</v>
      </c>
      <c r="D7" s="2" t="s">
        <v>19</v>
      </c>
      <c r="E7" s="2">
        <v>39</v>
      </c>
      <c r="F7" s="2">
        <v>15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30</v>
      </c>
      <c r="H7" s="2">
        <v>20</v>
      </c>
      <c r="I7" s="2">
        <f>LOOKUP(H7,{0,1,2,3,4,5,6,7,8,9,10,11,12,13,14,15,16,17,18,19,20,21,22,23,24,25,26,27,28,29,30,31,32,33},{0,6,11,16,21,26,30,34,38,41,44,47,50,53,56,59,62,65,68,71,74,76,78,80,82,84,86,88,90,92,94,96,98,100})</f>
        <v>74</v>
      </c>
      <c r="J7" s="5">
        <v>5.0599999999999996</v>
      </c>
      <c r="K7" s="2">
        <f>LOOKUP(J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7" s="2">
        <f t="shared" ref="L7:L41" si="1">SUM(G7,I7,K7)</f>
        <v>204</v>
      </c>
      <c r="M7" s="2">
        <v>1</v>
      </c>
    </row>
    <row r="8" spans="1:13" x14ac:dyDescent="0.25">
      <c r="A8" s="2">
        <f t="shared" si="0"/>
        <v>2</v>
      </c>
      <c r="B8" s="6" t="s">
        <v>207</v>
      </c>
      <c r="C8" s="7">
        <v>2002</v>
      </c>
      <c r="D8" s="2" t="s">
        <v>33</v>
      </c>
      <c r="E8" s="2">
        <v>189</v>
      </c>
      <c r="F8" s="2">
        <v>33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66</v>
      </c>
      <c r="H8" s="2">
        <v>13</v>
      </c>
      <c r="I8" s="2">
        <f>LOOKUP(H8,{0,1,2,3,4,5,6,7,8,9,10,11,12,13,14,15,16,17,18,19,20,21,22,23,24,25,26,27,28,29,30,31,32,33},{0,6,11,16,21,26,30,34,38,41,44,47,50,53,56,59,62,65,68,71,74,76,78,80,82,84,86,88,90,92,94,96,98,100})</f>
        <v>53</v>
      </c>
      <c r="J8" s="5">
        <v>8.18</v>
      </c>
      <c r="K8" s="2">
        <f>LOOKUP(J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76</v>
      </c>
      <c r="L8" s="2">
        <f t="shared" si="1"/>
        <v>195</v>
      </c>
      <c r="M8" s="2">
        <v>2</v>
      </c>
    </row>
    <row r="9" spans="1:13" x14ac:dyDescent="0.25">
      <c r="A9" s="2">
        <f t="shared" si="0"/>
        <v>3</v>
      </c>
      <c r="B9" s="6" t="s">
        <v>192</v>
      </c>
      <c r="C9" s="7">
        <v>2003</v>
      </c>
      <c r="D9" s="2" t="s">
        <v>40</v>
      </c>
      <c r="E9" s="2">
        <v>83</v>
      </c>
      <c r="F9" s="2">
        <v>28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56</v>
      </c>
      <c r="H9" s="2">
        <v>8</v>
      </c>
      <c r="I9" s="2">
        <f>LOOKUP(H9,{0,1,2,3,4,5,6,7,8,9,10,11,12,13,14,15,16,17,18,19,20,21,22,23,24,25,26,27,28,29,30,31,32,33},{0,6,11,16,21,26,30,34,38,41,44,47,50,53,56,59,62,65,68,71,74,76,78,80,82,84,86,88,90,92,94,96,98,100})</f>
        <v>38</v>
      </c>
      <c r="J9" s="5">
        <v>5.36</v>
      </c>
      <c r="K9" s="2">
        <f>LOOKUP(J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9" s="2">
        <f t="shared" si="1"/>
        <v>194</v>
      </c>
      <c r="M9" s="2">
        <v>3</v>
      </c>
    </row>
    <row r="10" spans="1:13" x14ac:dyDescent="0.25">
      <c r="A10" s="2">
        <f t="shared" si="0"/>
        <v>4</v>
      </c>
      <c r="B10" s="6" t="s">
        <v>203</v>
      </c>
      <c r="C10" s="7">
        <v>2002</v>
      </c>
      <c r="D10" s="2" t="s">
        <v>31</v>
      </c>
      <c r="E10" s="2">
        <v>178</v>
      </c>
      <c r="F10" s="2">
        <v>36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72</v>
      </c>
      <c r="H10" s="2">
        <v>7</v>
      </c>
      <c r="I10" s="2">
        <f>LOOKUP(H10,{0,1,2,3,4,5,6,7,8,9,10,11,12,13,14,15,16,17,18,19,20,21,22,23,24,25,26,27,28,29,30,31,32,33},{0,6,11,16,21,26,30,34,38,41,44,47,50,53,56,59,62,65,68,71,74,76,78,80,82,84,86,88,90,92,94,96,98,100})</f>
        <v>34</v>
      </c>
      <c r="J10" s="5">
        <v>7.18</v>
      </c>
      <c r="K10" s="2">
        <f>LOOKUP(J10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86</v>
      </c>
      <c r="L10" s="2">
        <f t="shared" si="1"/>
        <v>192</v>
      </c>
      <c r="M10" s="2">
        <v>4</v>
      </c>
    </row>
    <row r="11" spans="1:13" x14ac:dyDescent="0.25">
      <c r="A11" s="2">
        <f t="shared" si="0"/>
        <v>5</v>
      </c>
      <c r="B11" s="6" t="s">
        <v>189</v>
      </c>
      <c r="C11" s="7">
        <v>2002</v>
      </c>
      <c r="D11" s="2" t="s">
        <v>40</v>
      </c>
      <c r="E11" s="2">
        <v>77</v>
      </c>
      <c r="F11" s="2">
        <v>25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50</v>
      </c>
      <c r="H11" s="2">
        <v>9</v>
      </c>
      <c r="I11" s="2">
        <f>LOOKUP(H11,{0,1,2,3,4,5,6,7,8,9,10,11,12,13,14,15,16,17,18,19,20,21,22,23,24,25,26,27,28,29,30,31,32,33},{0,6,11,16,21,26,30,34,38,41,44,47,50,53,56,59,62,65,68,71,74,76,78,80,82,84,86,88,90,92,94,96,98,100})</f>
        <v>41</v>
      </c>
      <c r="J11" s="5">
        <v>5.4</v>
      </c>
      <c r="K11" s="2">
        <f>LOOKUP(J11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11" s="2">
        <f t="shared" si="1"/>
        <v>191</v>
      </c>
      <c r="M11" s="2">
        <v>5</v>
      </c>
    </row>
    <row r="12" spans="1:13" x14ac:dyDescent="0.25">
      <c r="A12" s="2">
        <f t="shared" si="0"/>
        <v>6</v>
      </c>
      <c r="B12" s="6" t="s">
        <v>195</v>
      </c>
      <c r="C12" s="7">
        <v>2001</v>
      </c>
      <c r="D12" s="2" t="s">
        <v>56</v>
      </c>
      <c r="E12" s="2">
        <v>128</v>
      </c>
      <c r="F12" s="2">
        <v>33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66</v>
      </c>
      <c r="H12" s="2">
        <v>9</v>
      </c>
      <c r="I12" s="2">
        <f>LOOKUP(H12,{0,1,2,3,4,5,6,7,8,9,10,11,12,13,14,15,16,17,18,19,20,21,22,23,24,25,26,27,28,29,30,31,32,33},{0,6,11,16,21,26,30,34,38,41,44,47,50,53,56,59,62,65,68,71,74,76,78,80,82,84,86,88,90,92,94,96,98,100})</f>
        <v>41</v>
      </c>
      <c r="J12" s="5">
        <v>7.42</v>
      </c>
      <c r="K12" s="2">
        <f>LOOKUP(J12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82</v>
      </c>
      <c r="L12" s="2">
        <f t="shared" si="1"/>
        <v>189</v>
      </c>
      <c r="M12" s="2">
        <v>6</v>
      </c>
    </row>
    <row r="13" spans="1:13" x14ac:dyDescent="0.25">
      <c r="A13" s="2">
        <f t="shared" si="0"/>
        <v>7</v>
      </c>
      <c r="B13" s="3" t="s">
        <v>200</v>
      </c>
      <c r="C13" s="4">
        <v>2001</v>
      </c>
      <c r="D13" s="9" t="s">
        <v>27</v>
      </c>
      <c r="E13" s="9">
        <v>169</v>
      </c>
      <c r="F13" s="2">
        <v>23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46</v>
      </c>
      <c r="H13" s="2">
        <v>8</v>
      </c>
      <c r="I13" s="2">
        <f>LOOKUP(H13,{0,1,2,3,4,5,6,7,8,9,10,11,12,13,14,15,16,17,18,19,20,21,22,23,24,25,26,27,28,29,30,31,32,33},{0,6,11,16,21,26,30,34,38,41,44,47,50,53,56,59,62,65,68,71,74,76,78,80,82,84,86,88,90,92,94,96,98,100})</f>
        <v>38</v>
      </c>
      <c r="J13" s="5">
        <v>5.24</v>
      </c>
      <c r="K13" s="2">
        <f>LOOKUP(J13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13" s="2">
        <f t="shared" si="1"/>
        <v>184</v>
      </c>
      <c r="M13" s="2">
        <v>7</v>
      </c>
    </row>
    <row r="14" spans="1:13" x14ac:dyDescent="0.25">
      <c r="A14" s="2">
        <f t="shared" si="0"/>
        <v>8</v>
      </c>
      <c r="B14" s="6" t="s">
        <v>204</v>
      </c>
      <c r="C14" s="7">
        <v>2002</v>
      </c>
      <c r="D14" s="2" t="s">
        <v>31</v>
      </c>
      <c r="E14" s="2">
        <v>179</v>
      </c>
      <c r="F14" s="2">
        <v>31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4" s="2">
        <v>8</v>
      </c>
      <c r="I14" s="2">
        <f>LOOKUP(H14,{0,1,2,3,4,5,6,7,8,9,10,11,12,13,14,15,16,17,18,19,20,21,22,23,24,25,26,27,28,29,30,31,32,33},{0,6,11,16,21,26,30,34,38,41,44,47,50,53,56,59,62,65,68,71,74,76,78,80,82,84,86,88,90,92,94,96,98,100})</f>
        <v>38</v>
      </c>
      <c r="J14" s="5">
        <v>7.36</v>
      </c>
      <c r="K14" s="2">
        <f>LOOKUP(J14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83</v>
      </c>
      <c r="L14" s="2">
        <f t="shared" si="1"/>
        <v>183</v>
      </c>
      <c r="M14" s="2">
        <v>8</v>
      </c>
    </row>
    <row r="15" spans="1:13" x14ac:dyDescent="0.25">
      <c r="A15" s="2">
        <f t="shared" si="0"/>
        <v>9</v>
      </c>
      <c r="B15" s="6" t="s">
        <v>196</v>
      </c>
      <c r="C15" s="7">
        <v>2002</v>
      </c>
      <c r="D15" s="2" t="s">
        <v>56</v>
      </c>
      <c r="E15" s="2">
        <v>129</v>
      </c>
      <c r="F15" s="2">
        <v>37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74</v>
      </c>
      <c r="H15" s="2">
        <v>4</v>
      </c>
      <c r="I15" s="2">
        <f>LOOKUP(H15,{0,1,2,3,4,5,6,7,8,9,10,11,12,13,14,15,16,17,18,19,20,21,22,23,24,25,26,27,28,29,30,31,32,33},{0,6,11,16,21,26,30,34,38,41,44,47,50,53,56,59,62,65,68,71,74,76,78,80,82,84,86,88,90,92,94,96,98,100})</f>
        <v>21</v>
      </c>
      <c r="J15" s="5">
        <v>7.52</v>
      </c>
      <c r="K15" s="2">
        <f>LOOKUP(J15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80</v>
      </c>
      <c r="L15" s="2">
        <f t="shared" si="1"/>
        <v>175</v>
      </c>
      <c r="M15" s="2">
        <v>9</v>
      </c>
    </row>
    <row r="16" spans="1:13" x14ac:dyDescent="0.25">
      <c r="A16" s="2">
        <f t="shared" si="0"/>
        <v>10</v>
      </c>
      <c r="B16" s="6" t="s">
        <v>208</v>
      </c>
      <c r="C16" s="7">
        <v>2002</v>
      </c>
      <c r="D16" s="2" t="s">
        <v>33</v>
      </c>
      <c r="E16" s="2">
        <v>199</v>
      </c>
      <c r="F16" s="2">
        <v>29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58</v>
      </c>
      <c r="H16" s="2">
        <v>7</v>
      </c>
      <c r="I16" s="2">
        <f>LOOKUP(H16,{0,1,2,3,4,5,6,7,8,9,10,11,12,13,14,15,16,17,18,19,20,21,22,23,24,25,26,27,28,29,30,31,32,33},{0,6,11,16,21,26,30,34,38,41,44,47,50,53,56,59,62,65,68,71,74,76,78,80,82,84,86,88,90,92,94,96,98,100})</f>
        <v>34</v>
      </c>
      <c r="J16" s="5">
        <v>8.17</v>
      </c>
      <c r="K16" s="2">
        <f>LOOKUP(J16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76</v>
      </c>
      <c r="L16" s="2">
        <f t="shared" si="1"/>
        <v>168</v>
      </c>
      <c r="M16" s="2">
        <v>10</v>
      </c>
    </row>
    <row r="17" spans="1:14" x14ac:dyDescent="0.25">
      <c r="A17" s="2">
        <f t="shared" si="0"/>
        <v>11</v>
      </c>
      <c r="B17" s="6" t="s">
        <v>182</v>
      </c>
      <c r="C17" s="7">
        <v>2003</v>
      </c>
      <c r="D17" s="2" t="s">
        <v>19</v>
      </c>
      <c r="E17" s="2">
        <v>38</v>
      </c>
      <c r="F17" s="2">
        <v>18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36</v>
      </c>
      <c r="H17" s="2">
        <v>8</v>
      </c>
      <c r="I17" s="2">
        <f>LOOKUP(H17,{0,1,2,3,4,5,6,7,8,9,10,11,12,13,14,15,16,17,18,19,20,21,22,23,24,25,26,27,28,29,30,31,32,33},{0,6,11,16,21,26,30,34,38,41,44,47,50,53,56,59,62,65,68,71,74,76,78,80,82,84,86,88,90,92,94,96,98,100})</f>
        <v>38</v>
      </c>
      <c r="J17" s="5">
        <v>6.35</v>
      </c>
      <c r="K17" s="2">
        <f>LOOKUP(J17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93</v>
      </c>
      <c r="L17" s="2">
        <f t="shared" si="1"/>
        <v>167</v>
      </c>
      <c r="M17" s="2">
        <v>11</v>
      </c>
    </row>
    <row r="18" spans="1:14" x14ac:dyDescent="0.25">
      <c r="A18" s="2">
        <f t="shared" si="0"/>
        <v>12</v>
      </c>
      <c r="B18" s="6" t="s">
        <v>194</v>
      </c>
      <c r="C18" s="7">
        <v>2002</v>
      </c>
      <c r="D18" s="2" t="s">
        <v>56</v>
      </c>
      <c r="E18" s="2">
        <v>127</v>
      </c>
      <c r="F18" s="2">
        <v>10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20</v>
      </c>
      <c r="H18" s="2">
        <v>16</v>
      </c>
      <c r="I18" s="2">
        <f>LOOKUP(H18,{0,1,2,3,4,5,6,7,8,9,10,11,12,13,14,15,16,17,18,19,20,21,22,23,24,25,26,27,28,29,30,31,32,33},{0,6,11,16,21,26,30,34,38,41,44,47,50,53,56,59,62,65,68,71,74,76,78,80,82,84,86,88,90,92,94,96,98,100})</f>
        <v>62</v>
      </c>
      <c r="J18" s="5">
        <v>7.32</v>
      </c>
      <c r="K18" s="2">
        <f>LOOKUP(J18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83</v>
      </c>
      <c r="L18" s="2">
        <f t="shared" si="1"/>
        <v>165</v>
      </c>
      <c r="M18" s="2">
        <v>12</v>
      </c>
    </row>
    <row r="19" spans="1:14" x14ac:dyDescent="0.25">
      <c r="A19" s="2">
        <f t="shared" si="0"/>
        <v>13</v>
      </c>
      <c r="B19" s="6" t="s">
        <v>201</v>
      </c>
      <c r="C19" s="7">
        <v>2001</v>
      </c>
      <c r="D19" s="2" t="s">
        <v>27</v>
      </c>
      <c r="E19" s="2">
        <v>171</v>
      </c>
      <c r="F19" s="2">
        <v>35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70</v>
      </c>
      <c r="H19" s="2">
        <v>6</v>
      </c>
      <c r="I19" s="2">
        <f>LOOKUP(H19,{0,1,2,3,4,5,6,7,8,9,10,11,12,13,14,15,16,17,18,19,20,21,22,23,24,25,26,27,28,29,30,31,32,33},{0,6,11,16,21,26,30,34,38,41,44,47,50,53,56,59,62,65,68,71,74,76,78,80,82,84,86,88,90,92,94,96,98,100})</f>
        <v>30</v>
      </c>
      <c r="J19" s="5">
        <v>11.15</v>
      </c>
      <c r="K19" s="2">
        <f>LOOKUP(J19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51</v>
      </c>
      <c r="L19" s="2">
        <f t="shared" si="1"/>
        <v>151</v>
      </c>
      <c r="M19" s="2">
        <v>13</v>
      </c>
    </row>
    <row r="20" spans="1:14" x14ac:dyDescent="0.25">
      <c r="A20" s="2">
        <f t="shared" si="0"/>
        <v>14</v>
      </c>
      <c r="B20" s="6" t="s">
        <v>190</v>
      </c>
      <c r="C20" s="7">
        <v>2001</v>
      </c>
      <c r="D20" s="2" t="s">
        <v>40</v>
      </c>
      <c r="E20" s="2">
        <v>79</v>
      </c>
      <c r="F20" s="2">
        <v>10</v>
      </c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20</v>
      </c>
      <c r="H20" s="2">
        <v>6</v>
      </c>
      <c r="I20" s="2">
        <f>LOOKUP(H20,{0,1,2,3,4,5,6,7,8,9,10,11,12,13,14,15,16,17,18,19,20,21,22,23,24,25,26,27,28,29,30,31,32,33},{0,6,11,16,21,26,30,34,38,41,44,47,50,53,56,59,62,65,68,71,74,76,78,80,82,84,86,88,90,92,94,96,98,100})</f>
        <v>30</v>
      </c>
      <c r="J20" s="5">
        <v>5.23</v>
      </c>
      <c r="K20" s="2">
        <f>LOOKUP(J20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20" s="2">
        <f t="shared" si="1"/>
        <v>150</v>
      </c>
      <c r="M20" s="2">
        <v>14</v>
      </c>
    </row>
    <row r="21" spans="1:14" x14ac:dyDescent="0.25">
      <c r="A21" s="2">
        <f t="shared" si="0"/>
        <v>16</v>
      </c>
      <c r="B21" s="6" t="s">
        <v>184</v>
      </c>
      <c r="C21" s="7">
        <v>2001</v>
      </c>
      <c r="D21" s="2" t="s">
        <v>19</v>
      </c>
      <c r="E21" s="2">
        <v>41</v>
      </c>
      <c r="F21" s="2">
        <v>22</v>
      </c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44</v>
      </c>
      <c r="H21" s="2">
        <v>0</v>
      </c>
      <c r="I21" s="2">
        <f>LOOKUP(H21,{0,1,2,3,4,5,6,7,8,9,10,11,12,13,14,15,16,17,18,19,20,21,22,23,24,25,26,27,28,29,30,31,32,33},{0,6,11,16,21,26,30,34,38,41,44,47,50,53,56,59,62,65,68,71,74,76,78,80,82,84,86,88,90,92,94,96,98,100})</f>
        <v>0</v>
      </c>
      <c r="J21" s="5">
        <v>5.35</v>
      </c>
      <c r="K21" s="2">
        <f>LOOKUP(J21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100</v>
      </c>
      <c r="L21" s="2">
        <f t="shared" si="1"/>
        <v>144</v>
      </c>
      <c r="M21" s="2">
        <v>16</v>
      </c>
    </row>
    <row r="22" spans="1:14" x14ac:dyDescent="0.25">
      <c r="A22" s="2">
        <f t="shared" si="0"/>
        <v>15</v>
      </c>
      <c r="B22" s="6" t="s">
        <v>187</v>
      </c>
      <c r="C22" s="7">
        <v>2001</v>
      </c>
      <c r="D22" s="2" t="s">
        <v>48</v>
      </c>
      <c r="E22" s="2">
        <v>66</v>
      </c>
      <c r="F22" s="2">
        <v>0</v>
      </c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2" s="2">
        <v>19</v>
      </c>
      <c r="I22" s="2">
        <f>LOOKUP(H22,{0,1,2,3,4,5,6,7,8,9,10,11,12,13,14,15,16,17,18,19,20,21,22,23,24,25,26,27,28,29,30,31,32,33},{0,6,11,16,21,26,30,34,38,41,44,47,50,53,56,59,62,65,68,71,74,76,78,80,82,84,86,88,90,92,94,96,98,100})</f>
        <v>71</v>
      </c>
      <c r="J22" s="5">
        <v>8.32</v>
      </c>
      <c r="K22" s="2">
        <f>LOOKUP(J22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73</v>
      </c>
      <c r="L22" s="2">
        <f t="shared" si="1"/>
        <v>144</v>
      </c>
      <c r="M22" s="2">
        <v>15</v>
      </c>
    </row>
    <row r="23" spans="1:14" x14ac:dyDescent="0.25">
      <c r="A23" s="2">
        <f t="shared" si="0"/>
        <v>17</v>
      </c>
      <c r="B23" s="3" t="s">
        <v>186</v>
      </c>
      <c r="C23" s="4">
        <v>2001</v>
      </c>
      <c r="D23" s="9" t="s">
        <v>48</v>
      </c>
      <c r="E23" s="9">
        <v>64</v>
      </c>
      <c r="F23" s="2">
        <v>9</v>
      </c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18</v>
      </c>
      <c r="H23" s="2">
        <v>10</v>
      </c>
      <c r="I23" s="2">
        <f>LOOKUP(H23,{0,1,2,3,4,5,6,7,8,9,10,11,12,13,14,15,16,17,18,19,20,21,22,23,24,25,26,27,28,29,30,31,32,33},{0,6,11,16,21,26,30,34,38,41,44,47,50,53,56,59,62,65,68,71,74,76,78,80,82,84,86,88,90,92,94,96,98,100})</f>
        <v>44</v>
      </c>
      <c r="J23" s="5">
        <v>8.44</v>
      </c>
      <c r="K23" s="2">
        <f>LOOKUP(J23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71</v>
      </c>
      <c r="L23" s="2">
        <f t="shared" si="1"/>
        <v>133</v>
      </c>
      <c r="M23" s="2">
        <v>17</v>
      </c>
    </row>
    <row r="24" spans="1:14" x14ac:dyDescent="0.25">
      <c r="A24" s="2">
        <f t="shared" si="0"/>
        <v>0</v>
      </c>
      <c r="B24" s="6" t="s">
        <v>205</v>
      </c>
      <c r="C24" s="7">
        <v>2002</v>
      </c>
      <c r="D24" s="2" t="s">
        <v>90</v>
      </c>
      <c r="E24" s="2">
        <v>115</v>
      </c>
      <c r="F24" s="2">
        <v>17</v>
      </c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34</v>
      </c>
      <c r="H24" s="2">
        <v>2</v>
      </c>
      <c r="I24" s="2">
        <f>LOOKUP(H24,{0,1,2,3,4,5,6,7,8,9,10,11,12,13,14,15,16,17,18,19,20,21,22,23,24,25,26,27,28,29,30,31,32,33},{0,6,11,16,21,26,30,34,38,41,44,47,50,53,56,59,62,65,68,71,74,76,78,80,82,84,86,88,90,92,94,96,98,100})</f>
        <v>11</v>
      </c>
      <c r="J24" s="5">
        <v>7.02</v>
      </c>
      <c r="K24" s="2">
        <f>LOOKUP(J24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88</v>
      </c>
      <c r="L24" s="2">
        <f t="shared" si="1"/>
        <v>133</v>
      </c>
      <c r="M24" s="2"/>
      <c r="N24" t="s">
        <v>91</v>
      </c>
    </row>
    <row r="25" spans="1:14" x14ac:dyDescent="0.25">
      <c r="A25" s="2">
        <f t="shared" si="0"/>
        <v>18</v>
      </c>
      <c r="B25" s="6" t="s">
        <v>185</v>
      </c>
      <c r="C25" s="7">
        <v>2001</v>
      </c>
      <c r="D25" s="2" t="s">
        <v>48</v>
      </c>
      <c r="E25" s="2">
        <v>63</v>
      </c>
      <c r="F25" s="2">
        <v>7</v>
      </c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14</v>
      </c>
      <c r="H25" s="2">
        <v>11</v>
      </c>
      <c r="I25" s="2">
        <f>LOOKUP(H25,{0,1,2,3,4,5,6,7,8,9,10,11,12,13,14,15,16,17,18,19,20,21,22,23,24,25,26,27,28,29,30,31,32,33},{0,6,11,16,21,26,30,34,38,41,44,47,50,53,56,59,62,65,68,71,74,76,78,80,82,84,86,88,90,92,94,96,98,100})</f>
        <v>47</v>
      </c>
      <c r="J25" s="5">
        <v>10.02</v>
      </c>
      <c r="K25" s="2">
        <f>LOOKUP(J25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60</v>
      </c>
      <c r="L25" s="2">
        <f t="shared" si="1"/>
        <v>121</v>
      </c>
      <c r="M25" s="2">
        <v>18</v>
      </c>
    </row>
    <row r="26" spans="1:14" x14ac:dyDescent="0.25">
      <c r="A26" s="2">
        <f t="shared" si="0"/>
        <v>19</v>
      </c>
      <c r="B26" s="6" t="s">
        <v>202</v>
      </c>
      <c r="C26" s="7">
        <v>2003</v>
      </c>
      <c r="D26" s="2" t="s">
        <v>27</v>
      </c>
      <c r="E26" s="2">
        <v>172</v>
      </c>
      <c r="F26" s="2">
        <v>18</v>
      </c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36</v>
      </c>
      <c r="H26" s="2">
        <v>1</v>
      </c>
      <c r="I26" s="2">
        <f>LOOKUP(H26,{0,1,2,3,4,5,6,7,8,9,10,11,12,13,14,15,16,17,18,19,20,21,22,23,24,25,26,27,28,29,30,31,32,33},{0,6,11,16,21,26,30,34,38,41,44,47,50,53,56,59,62,65,68,71,74,76,78,80,82,84,86,88,90,92,94,96,98,100})</f>
        <v>6</v>
      </c>
      <c r="J26" s="5">
        <v>8.15</v>
      </c>
      <c r="K26" s="2">
        <f>LOOKUP(J26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76</v>
      </c>
      <c r="L26" s="2">
        <f t="shared" si="1"/>
        <v>118</v>
      </c>
      <c r="M26" s="2">
        <v>19</v>
      </c>
    </row>
    <row r="27" spans="1:14" x14ac:dyDescent="0.25">
      <c r="A27" s="2">
        <f t="shared" si="0"/>
        <v>20</v>
      </c>
      <c r="B27" s="6" t="s">
        <v>197</v>
      </c>
      <c r="C27" s="7">
        <v>2003</v>
      </c>
      <c r="D27" s="2" t="s">
        <v>83</v>
      </c>
      <c r="E27" s="2">
        <v>134</v>
      </c>
      <c r="F27" s="2">
        <v>14</v>
      </c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28</v>
      </c>
      <c r="H27" s="2">
        <v>9</v>
      </c>
      <c r="I27" s="2">
        <f>LOOKUP(H27,{0,1,2,3,4,5,6,7,8,9,10,11,12,13,14,15,16,17,18,19,20,21,22,23,24,25,26,27,28,29,30,31,32,33},{0,6,11,16,21,26,30,34,38,41,44,47,50,53,56,59,62,65,68,71,74,76,78,80,82,84,86,88,90,92,94,96,98,100})</f>
        <v>41</v>
      </c>
      <c r="J27" s="5">
        <v>11.36</v>
      </c>
      <c r="K27" s="2">
        <f>LOOKUP(J27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48</v>
      </c>
      <c r="L27" s="2">
        <f t="shared" si="1"/>
        <v>117</v>
      </c>
      <c r="M27" s="2">
        <v>20</v>
      </c>
    </row>
    <row r="28" spans="1:14" x14ac:dyDescent="0.25">
      <c r="A28" s="2">
        <f t="shared" si="0"/>
        <v>21</v>
      </c>
      <c r="B28" s="6" t="s">
        <v>209</v>
      </c>
      <c r="C28" s="7">
        <v>2002</v>
      </c>
      <c r="D28" s="2" t="s">
        <v>33</v>
      </c>
      <c r="E28" s="2">
        <v>191</v>
      </c>
      <c r="F28" s="2">
        <v>13</v>
      </c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26</v>
      </c>
      <c r="H28" s="2">
        <v>5</v>
      </c>
      <c r="I28" s="2">
        <f>LOOKUP(H28,{0,1,2,3,4,5,6,7,8,9,10,11,12,13,14,15,16,17,18,19,20,21,22,23,24,25,26,27,28,29,30,31,32,33},{0,6,11,16,21,26,30,34,38,41,44,47,50,53,56,59,62,65,68,71,74,76,78,80,82,84,86,88,90,92,94,96,98,100})</f>
        <v>26</v>
      </c>
      <c r="J28" s="5">
        <v>9.3000000000000007</v>
      </c>
      <c r="K28" s="2">
        <f>LOOKUP(J28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65</v>
      </c>
      <c r="L28" s="2">
        <f t="shared" si="1"/>
        <v>117</v>
      </c>
      <c r="M28" s="2">
        <v>21</v>
      </c>
    </row>
    <row r="29" spans="1:14" x14ac:dyDescent="0.25">
      <c r="A29" s="2">
        <f t="shared" si="0"/>
        <v>22</v>
      </c>
      <c r="B29" s="3" t="s">
        <v>193</v>
      </c>
      <c r="C29" s="4">
        <v>2001</v>
      </c>
      <c r="D29" s="9" t="s">
        <v>40</v>
      </c>
      <c r="E29" s="9">
        <v>103</v>
      </c>
      <c r="F29" s="2">
        <v>0</v>
      </c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9" s="2">
        <v>5</v>
      </c>
      <c r="I29" s="2">
        <f>LOOKUP(H29,{0,1,2,3,4,5,6,7,8,9,10,11,12,13,14,15,16,17,18,19,20,21,22,23,24,25,26,27,28,29,30,31,32,33},{0,6,11,16,21,26,30,34,38,41,44,47,50,53,56,59,62,65,68,71,74,76,78,80,82,84,86,88,90,92,94,96,98,100})</f>
        <v>26</v>
      </c>
      <c r="J29" s="5">
        <v>7.56</v>
      </c>
      <c r="K29" s="2">
        <f>LOOKUP(J29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79</v>
      </c>
      <c r="L29" s="2">
        <f t="shared" si="1"/>
        <v>105</v>
      </c>
      <c r="M29" s="2">
        <v>22</v>
      </c>
    </row>
    <row r="30" spans="1:14" x14ac:dyDescent="0.25">
      <c r="A30" s="2">
        <f t="shared" si="0"/>
        <v>0</v>
      </c>
      <c r="B30" s="6" t="s">
        <v>206</v>
      </c>
      <c r="C30" s="7">
        <v>2003</v>
      </c>
      <c r="D30" s="2" t="s">
        <v>90</v>
      </c>
      <c r="E30" s="2">
        <v>117</v>
      </c>
      <c r="F30" s="2">
        <v>12</v>
      </c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24</v>
      </c>
      <c r="H30" s="2"/>
      <c r="I30" s="2">
        <f>LOOKUP(H30,{0,1,2,3,4,5,6,7,8,9,10,11,12,13,14,15,16,17,18,19,20,21,22,23,24,25,26,27,28,29,30,31,32,33},{0,6,11,16,21,26,30,34,38,41,44,47,50,53,56,59,62,65,68,71,74,76,78,80,82,84,86,88,90,92,94,96,98,100})</f>
        <v>0</v>
      </c>
      <c r="J30" s="5">
        <v>7.55</v>
      </c>
      <c r="K30" s="2">
        <f>LOOKUP(J30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80</v>
      </c>
      <c r="L30" s="2">
        <f t="shared" si="1"/>
        <v>104</v>
      </c>
      <c r="M30" s="2"/>
      <c r="N30" t="s">
        <v>91</v>
      </c>
    </row>
    <row r="31" spans="1:14" x14ac:dyDescent="0.25">
      <c r="A31" s="2">
        <f t="shared" si="0"/>
        <v>23</v>
      </c>
      <c r="B31" s="6" t="s">
        <v>181</v>
      </c>
      <c r="C31" s="7">
        <v>2002</v>
      </c>
      <c r="D31" s="2" t="s">
        <v>19</v>
      </c>
      <c r="E31" s="2">
        <v>36</v>
      </c>
      <c r="F31" s="2">
        <v>14</v>
      </c>
      <c r="G31" s="2">
        <f>LOOKUP(F31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28</v>
      </c>
      <c r="H31" s="2">
        <v>3</v>
      </c>
      <c r="I31" s="2">
        <f>LOOKUP(H31,{0,1,2,3,4,5,6,7,8,9,10,11,12,13,14,15,16,17,18,19,20,21,22,23,24,25,26,27,28,29,30,31,32,33},{0,6,11,16,21,26,30,34,38,41,44,47,50,53,56,59,62,65,68,71,74,76,78,80,82,84,86,88,90,92,94,96,98,100})</f>
        <v>16</v>
      </c>
      <c r="J31" s="5">
        <v>10.29</v>
      </c>
      <c r="K31" s="2">
        <f>LOOKUP(J31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57</v>
      </c>
      <c r="L31" s="2">
        <f t="shared" si="1"/>
        <v>101</v>
      </c>
      <c r="M31" s="2">
        <v>23</v>
      </c>
    </row>
    <row r="32" spans="1:14" x14ac:dyDescent="0.25">
      <c r="A32" s="2">
        <f t="shared" si="0"/>
        <v>24</v>
      </c>
      <c r="B32" s="6" t="s">
        <v>198</v>
      </c>
      <c r="C32" s="7">
        <v>2001</v>
      </c>
      <c r="D32" s="2" t="s">
        <v>83</v>
      </c>
      <c r="E32" s="2">
        <v>135</v>
      </c>
      <c r="F32" s="2">
        <v>16</v>
      </c>
      <c r="G32" s="2">
        <f>LOOKUP(F32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32</v>
      </c>
      <c r="H32" s="2">
        <v>1</v>
      </c>
      <c r="I32" s="2">
        <f>LOOKUP(H32,{0,1,2,3,4,5,6,7,8,9,10,11,12,13,14,15,16,17,18,19,20,21,22,23,24,25,26,27,28,29,30,31,32,33},{0,6,11,16,21,26,30,34,38,41,44,47,50,53,56,59,62,65,68,71,74,76,78,80,82,84,86,88,90,92,94,96,98,100})</f>
        <v>6</v>
      </c>
      <c r="J32" s="5">
        <v>10.34</v>
      </c>
      <c r="K32" s="2">
        <f>LOOKUP(J32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56</v>
      </c>
      <c r="L32" s="2">
        <f t="shared" si="1"/>
        <v>94</v>
      </c>
      <c r="M32" s="2">
        <v>24</v>
      </c>
    </row>
    <row r="33" spans="1:13" x14ac:dyDescent="0.25">
      <c r="A33" s="2">
        <f t="shared" si="0"/>
        <v>25</v>
      </c>
      <c r="B33" s="6" t="s">
        <v>188</v>
      </c>
      <c r="C33" s="7">
        <v>2001</v>
      </c>
      <c r="D33" s="2" t="s">
        <v>48</v>
      </c>
      <c r="E33" s="2">
        <v>67</v>
      </c>
      <c r="F33" s="2">
        <v>4</v>
      </c>
      <c r="G33" s="2">
        <f>LOOKUP(F33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H33" s="2">
        <v>8</v>
      </c>
      <c r="I33" s="2">
        <f>LOOKUP(H33,{0,1,2,3,4,5,6,7,8,9,10,11,12,13,14,15,16,17,18,19,20,21,22,23,24,25,26,27,28,29,30,31,32,33},{0,6,11,16,21,26,30,34,38,41,44,47,50,53,56,59,62,65,68,71,74,76,78,80,82,84,86,88,90,92,94,96,98,100})</f>
        <v>38</v>
      </c>
      <c r="J33" s="5">
        <v>12.18</v>
      </c>
      <c r="K33" s="2">
        <f>LOOKUP(J33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33" s="2">
        <f t="shared" si="1"/>
        <v>89</v>
      </c>
      <c r="M33" s="2">
        <v>25</v>
      </c>
    </row>
    <row r="34" spans="1:13" x14ac:dyDescent="0.25">
      <c r="A34" s="2">
        <f t="shared" si="0"/>
        <v>26</v>
      </c>
      <c r="B34" s="6" t="s">
        <v>211</v>
      </c>
      <c r="C34" s="7">
        <v>2001</v>
      </c>
      <c r="D34" s="2" t="s">
        <v>35</v>
      </c>
      <c r="E34" s="2">
        <v>402</v>
      </c>
      <c r="F34" s="2">
        <v>0</v>
      </c>
      <c r="G34" s="2">
        <f>LOOKUP(F34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4" s="2">
        <v>6</v>
      </c>
      <c r="I34" s="2">
        <f>LOOKUP(H34,{0,1,2,3,4,5,6,7,8,9,10,11,12,13,14,15,16,17,18,19,20,21,22,23,24,25,26,27,28,29,30,31,32,33},{0,6,11,16,21,26,30,34,38,41,44,47,50,53,56,59,62,65,68,71,74,76,78,80,82,84,86,88,90,92,94,96,98,100})</f>
        <v>30</v>
      </c>
      <c r="J34" s="5">
        <v>10.08</v>
      </c>
      <c r="K34" s="2">
        <f>LOOKUP(J34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59</v>
      </c>
      <c r="L34" s="2">
        <f t="shared" si="1"/>
        <v>89</v>
      </c>
      <c r="M34" s="2">
        <v>26</v>
      </c>
    </row>
    <row r="35" spans="1:13" x14ac:dyDescent="0.25">
      <c r="A35" s="2">
        <f t="shared" si="0"/>
        <v>27</v>
      </c>
      <c r="B35" s="6" t="s">
        <v>199</v>
      </c>
      <c r="C35" s="7">
        <v>2002</v>
      </c>
      <c r="D35" s="2" t="s">
        <v>27</v>
      </c>
      <c r="E35" s="2">
        <v>166</v>
      </c>
      <c r="F35" s="2">
        <v>5</v>
      </c>
      <c r="G35" s="2">
        <f>LOOKUP(F35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10</v>
      </c>
      <c r="H35" s="2">
        <v>1</v>
      </c>
      <c r="I35" s="2">
        <f>LOOKUP(H35,{0,1,2,3,4,5,6,7,8,9,10,11,12,13,14,15,16,17,18,19,20,21,22,23,24,25,26,27,28,29,30,31,32,33},{0,6,11,16,21,26,30,34,38,41,44,47,50,53,56,59,62,65,68,71,74,76,78,80,82,84,86,88,90,92,94,96,98,100})</f>
        <v>6</v>
      </c>
      <c r="J35" s="5">
        <v>8.3800000000000008</v>
      </c>
      <c r="K35" s="2">
        <f>LOOKUP(J35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72</v>
      </c>
      <c r="L35" s="2">
        <f t="shared" si="1"/>
        <v>88</v>
      </c>
      <c r="M35" s="2">
        <v>27</v>
      </c>
    </row>
    <row r="36" spans="1:13" x14ac:dyDescent="0.25">
      <c r="A36" s="2">
        <f t="shared" si="0"/>
        <v>28</v>
      </c>
      <c r="B36" s="6" t="s">
        <v>191</v>
      </c>
      <c r="C36" s="7">
        <v>2001</v>
      </c>
      <c r="D36" s="2" t="s">
        <v>40</v>
      </c>
      <c r="E36" s="2">
        <v>80</v>
      </c>
      <c r="F36" s="2">
        <v>20</v>
      </c>
      <c r="G36" s="2">
        <f>LOOKUP(F36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40</v>
      </c>
      <c r="H36" s="2">
        <v>11</v>
      </c>
      <c r="I36" s="2">
        <f>LOOKUP(H36,{0,1,2,3,4,5,6,7,8,9,10,11,12,13,14,15,16,17,18,19,20,21,22,23,24,25,26,27,28,29,30,31,32,33},{0,6,11,16,21,26,30,34,38,41,44,47,50,53,56,59,62,65,68,71,74,76,78,80,82,84,86,88,90,92,94,96,98,100})</f>
        <v>47</v>
      </c>
      <c r="J36" s="5">
        <v>0</v>
      </c>
      <c r="K36" s="2">
        <f>LOOKUP(J36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6" s="2">
        <f t="shared" si="1"/>
        <v>87</v>
      </c>
      <c r="M36" s="2">
        <v>28</v>
      </c>
    </row>
    <row r="37" spans="1:13" x14ac:dyDescent="0.25">
      <c r="A37" s="2">
        <f t="shared" si="0"/>
        <v>29</v>
      </c>
      <c r="B37" s="6" t="s">
        <v>210</v>
      </c>
      <c r="C37" s="7">
        <v>2001</v>
      </c>
      <c r="D37" s="2" t="s">
        <v>35</v>
      </c>
      <c r="E37" s="2">
        <v>401</v>
      </c>
      <c r="F37" s="2">
        <v>0</v>
      </c>
      <c r="G37" s="2">
        <f>LOOKUP(F37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7" s="2">
        <v>10</v>
      </c>
      <c r="I37" s="2">
        <f>LOOKUP(H37,{0,1,2,3,4,5,6,7,8,9,10,11,12,13,14,15,16,17,18,19,20,21,22,23,24,25,26,27,28,29,30,31,32,33},{0,6,11,16,21,26,30,34,38,41,44,47,50,53,56,59,62,65,68,71,74,76,78,80,82,84,86,88,90,92,94,96,98,100})</f>
        <v>44</v>
      </c>
      <c r="J37" s="5">
        <v>12.21</v>
      </c>
      <c r="K37" s="2">
        <f>LOOKUP(J37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37" s="2">
        <f t="shared" si="1"/>
        <v>87</v>
      </c>
      <c r="M37" s="2">
        <v>29</v>
      </c>
    </row>
    <row r="38" spans="1:13" x14ac:dyDescent="0.25">
      <c r="A38" s="2">
        <f t="shared" si="0"/>
        <v>30</v>
      </c>
      <c r="B38" s="3" t="s">
        <v>179</v>
      </c>
      <c r="C38" s="4">
        <v>2001</v>
      </c>
      <c r="D38" s="9" t="s">
        <v>19</v>
      </c>
      <c r="E38" s="9">
        <v>4</v>
      </c>
      <c r="F38" s="2">
        <v>8</v>
      </c>
      <c r="G38" s="2">
        <f>LOOKUP(F38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16</v>
      </c>
      <c r="H38" s="2">
        <v>10</v>
      </c>
      <c r="I38" s="2">
        <f>LOOKUP(H38,{0,1,2,3,4,5,6,7,8,9,10,11,12,13,14,15,16,17,18,19,20,21,22,23,24,25,26,27,28,29,30,31,32,33},{0,6,11,16,21,26,30,34,38,41,44,47,50,53,56,59,62,65,68,71,74,76,78,80,82,84,86,88,90,92,94,96,98,100})</f>
        <v>44</v>
      </c>
      <c r="J38" s="5">
        <v>0</v>
      </c>
      <c r="K38" s="2">
        <f>LOOKUP(J38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8" s="2">
        <f t="shared" si="1"/>
        <v>60</v>
      </c>
      <c r="M38" s="2">
        <v>30</v>
      </c>
    </row>
    <row r="39" spans="1:13" x14ac:dyDescent="0.25">
      <c r="A39" s="2">
        <f t="shared" si="0"/>
        <v>31</v>
      </c>
      <c r="B39" s="6" t="s">
        <v>180</v>
      </c>
      <c r="C39" s="7">
        <v>2003</v>
      </c>
      <c r="D39" s="2" t="s">
        <v>19</v>
      </c>
      <c r="E39" s="2">
        <v>5</v>
      </c>
      <c r="F39" s="2">
        <v>10</v>
      </c>
      <c r="G39" s="2">
        <f>LOOKUP(F39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20</v>
      </c>
      <c r="H39" s="2">
        <v>0</v>
      </c>
      <c r="I39" s="2">
        <f>LOOKUP(H39,{0,1,2,3,4,5,6,7,8,9,10,11,12,13,14,15,16,17,18,19,20,21,22,23,24,25,26,27,28,29,30,31,32,33},{0,6,11,16,21,26,30,34,38,41,44,47,50,53,56,59,62,65,68,71,74,76,78,80,82,84,86,88,90,92,94,96,98,100})</f>
        <v>0</v>
      </c>
      <c r="J39" s="5">
        <v>0</v>
      </c>
      <c r="K39" s="2">
        <f>LOOKUP(J39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9" s="2">
        <f t="shared" si="1"/>
        <v>20</v>
      </c>
      <c r="M39" s="2">
        <v>31</v>
      </c>
    </row>
    <row r="40" spans="1:13" x14ac:dyDescent="0.25">
      <c r="A40" s="2">
        <f t="shared" si="0"/>
        <v>0</v>
      </c>
      <c r="B40" s="6"/>
      <c r="C40" s="7"/>
      <c r="D40" s="2"/>
      <c r="E40" s="2"/>
      <c r="F40" s="2"/>
      <c r="G40" s="2">
        <f>LOOKUP(F40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40" s="2"/>
      <c r="I40" s="2">
        <f>LOOKUP(H40,{0,1,2,3,4,5,6,7,8,9,10,11,12,13,14,15,16,17,18,19,20,21,22,23,24,25,26,27,28,29,30,31,32,33},{0,6,11,16,21,26,30,34,38,41,44,47,50,53,56,59,62,65,68,71,74,76,78,80,82,84,86,88,90,92,94,96,98,100})</f>
        <v>0</v>
      </c>
      <c r="J40" s="5"/>
      <c r="K40" s="2">
        <f>LOOKUP(J40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0" s="2">
        <f t="shared" si="1"/>
        <v>0</v>
      </c>
      <c r="M40" s="2"/>
    </row>
    <row r="41" spans="1:13" x14ac:dyDescent="0.25">
      <c r="A41" s="2">
        <f t="shared" si="0"/>
        <v>0</v>
      </c>
      <c r="B41" s="6"/>
      <c r="C41" s="7"/>
      <c r="D41" s="2"/>
      <c r="E41" s="2"/>
      <c r="F41" s="2"/>
      <c r="G41" s="2">
        <f>LOOKUP(F41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41" s="2"/>
      <c r="I41" s="2">
        <f>LOOKUP(H41,{0,1,2,3,4,5,6,7,8,9,10,11,12,13,14,15,16,17,18,19,20,21,22,23,24,25,26,27,28,29,30,31,32,33},{0,6,11,16,21,26,30,34,38,41,44,47,50,53,56,59,62,65,68,71,74,76,78,80,82,84,86,88,90,92,94,96,98,100})</f>
        <v>0</v>
      </c>
      <c r="J41" s="5"/>
      <c r="K41" s="2">
        <f>LOOKUP(J41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1" s="2">
        <f t="shared" si="1"/>
        <v>0</v>
      </c>
      <c r="M41" s="2"/>
    </row>
  </sheetData>
  <autoFilter ref="L4:L30">
    <sortState ref="A8:N38">
      <sortCondition descending="1" ref="L1:L27"/>
    </sortState>
  </autoFilter>
  <mergeCells count="13">
    <mergeCell ref="A2:M2"/>
    <mergeCell ref="A3:M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"/>
  <sheetViews>
    <sheetView workbookViewId="0">
      <selection activeCell="A2" sqref="A2:M3"/>
    </sheetView>
  </sheetViews>
  <sheetFormatPr defaultRowHeight="15" x14ac:dyDescent="0.25"/>
  <cols>
    <col min="1" max="1" width="6.28515625" customWidth="1"/>
    <col min="2" max="2" width="21.7109375" customWidth="1"/>
    <col min="3" max="3" width="8.7109375" customWidth="1"/>
    <col min="5" max="5" width="8.7109375" customWidth="1"/>
    <col min="14" max="14" width="24.42578125" customWidth="1"/>
    <col min="15" max="15" width="8.85546875" customWidth="1"/>
  </cols>
  <sheetData>
    <row r="2" spans="1:14" ht="18.75" x14ac:dyDescent="0.3">
      <c r="A2" s="24" t="s">
        <v>249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4" ht="18.75" x14ac:dyDescent="0.3">
      <c r="A3" s="25" t="s">
        <v>250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4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11</v>
      </c>
      <c r="K5" s="13"/>
      <c r="L5" s="13"/>
      <c r="M5" s="13"/>
    </row>
    <row r="6" spans="1:14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4" x14ac:dyDescent="0.25">
      <c r="A7" s="2">
        <f t="shared" ref="A7:A29" si="0">M7</f>
        <v>1</v>
      </c>
      <c r="B7" s="3" t="s">
        <v>154</v>
      </c>
      <c r="C7" s="4">
        <v>2000</v>
      </c>
      <c r="D7" s="1" t="s">
        <v>19</v>
      </c>
      <c r="E7" s="1">
        <v>43</v>
      </c>
      <c r="F7" s="2">
        <v>35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70</v>
      </c>
      <c r="H7" s="2">
        <v>40</v>
      </c>
      <c r="I7" s="2">
        <f>LOOKUP(H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70</v>
      </c>
      <c r="J7" s="5">
        <v>10.01</v>
      </c>
      <c r="K7" s="2">
        <f>LOOKUP(J7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90</v>
      </c>
      <c r="L7" s="2">
        <f t="shared" ref="L7:L29" si="1">SUM(G7,I7,K7)</f>
        <v>230</v>
      </c>
      <c r="M7" s="2">
        <v>1</v>
      </c>
    </row>
    <row r="8" spans="1:14" x14ac:dyDescent="0.25">
      <c r="A8" s="2">
        <f t="shared" si="0"/>
        <v>2</v>
      </c>
      <c r="B8" s="3" t="s">
        <v>155</v>
      </c>
      <c r="C8" s="4">
        <v>2000</v>
      </c>
      <c r="D8" s="1" t="s">
        <v>19</v>
      </c>
      <c r="E8" s="1">
        <v>45</v>
      </c>
      <c r="F8" s="2">
        <v>28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56</v>
      </c>
      <c r="H8" s="2">
        <v>45</v>
      </c>
      <c r="I8" s="2">
        <f>LOOKUP(H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75</v>
      </c>
      <c r="J8" s="5">
        <v>9.34</v>
      </c>
      <c r="K8" s="2">
        <f>LOOKUP(J8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95</v>
      </c>
      <c r="L8" s="2">
        <f t="shared" si="1"/>
        <v>226</v>
      </c>
      <c r="M8" s="2">
        <v>2</v>
      </c>
    </row>
    <row r="9" spans="1:14" x14ac:dyDescent="0.25">
      <c r="A9" s="2">
        <f t="shared" si="0"/>
        <v>3</v>
      </c>
      <c r="B9" s="3" t="s">
        <v>163</v>
      </c>
      <c r="C9" s="4">
        <v>1999</v>
      </c>
      <c r="D9" s="1" t="s">
        <v>27</v>
      </c>
      <c r="E9" s="1">
        <v>149</v>
      </c>
      <c r="F9" s="2">
        <v>30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60</v>
      </c>
      <c r="H9" s="2">
        <v>38</v>
      </c>
      <c r="I9" s="2">
        <f>LOOKUP(H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68</v>
      </c>
      <c r="J9" s="5">
        <v>17.100000000000001</v>
      </c>
      <c r="K9" s="2">
        <f>LOOKUP(J9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42</v>
      </c>
      <c r="L9" s="2">
        <f t="shared" si="1"/>
        <v>170</v>
      </c>
      <c r="M9" s="2">
        <v>3</v>
      </c>
    </row>
    <row r="10" spans="1:14" x14ac:dyDescent="0.25">
      <c r="A10" s="2">
        <f t="shared" si="0"/>
        <v>0</v>
      </c>
      <c r="B10" s="3" t="s">
        <v>161</v>
      </c>
      <c r="C10" s="4">
        <v>1999</v>
      </c>
      <c r="D10" s="1" t="s">
        <v>90</v>
      </c>
      <c r="E10" s="1">
        <v>141</v>
      </c>
      <c r="F10" s="2">
        <v>24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48</v>
      </c>
      <c r="H10" s="2">
        <v>30</v>
      </c>
      <c r="I10" s="2">
        <f>LOOKUP(H10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60</v>
      </c>
      <c r="J10" s="5">
        <v>13.27</v>
      </c>
      <c r="K10" s="2">
        <f>LOOKUP(J10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61</v>
      </c>
      <c r="L10" s="2">
        <f t="shared" si="1"/>
        <v>169</v>
      </c>
      <c r="M10" s="2"/>
      <c r="N10" t="s">
        <v>91</v>
      </c>
    </row>
    <row r="11" spans="1:14" x14ac:dyDescent="0.25">
      <c r="A11" s="2">
        <f t="shared" si="0"/>
        <v>4</v>
      </c>
      <c r="B11" s="3" t="s">
        <v>159</v>
      </c>
      <c r="C11" s="4">
        <v>1999</v>
      </c>
      <c r="D11" s="1" t="s">
        <v>56</v>
      </c>
      <c r="E11" s="1">
        <v>100</v>
      </c>
      <c r="F11" s="2">
        <v>14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28</v>
      </c>
      <c r="H11" s="2">
        <v>43</v>
      </c>
      <c r="I11" s="2">
        <f>LOOKUP(H11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73</v>
      </c>
      <c r="J11" s="5">
        <v>14.55</v>
      </c>
      <c r="K11" s="2">
        <f>LOOKUP(J11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52</v>
      </c>
      <c r="L11" s="2">
        <f t="shared" si="1"/>
        <v>153</v>
      </c>
      <c r="M11" s="2">
        <v>4</v>
      </c>
    </row>
    <row r="12" spans="1:14" x14ac:dyDescent="0.25">
      <c r="A12" s="2">
        <f t="shared" si="0"/>
        <v>5</v>
      </c>
      <c r="B12" s="3" t="s">
        <v>158</v>
      </c>
      <c r="C12" s="4">
        <v>1999</v>
      </c>
      <c r="D12" s="1" t="s">
        <v>31</v>
      </c>
      <c r="E12" s="1">
        <v>94</v>
      </c>
      <c r="F12" s="2">
        <v>23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46</v>
      </c>
      <c r="H12" s="2">
        <v>18</v>
      </c>
      <c r="I12" s="2">
        <f>LOOKUP(H12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48</v>
      </c>
      <c r="J12" s="5">
        <v>16</v>
      </c>
      <c r="K12" s="2">
        <f>LOOKUP(J12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46</v>
      </c>
      <c r="L12" s="2">
        <f t="shared" si="1"/>
        <v>140</v>
      </c>
      <c r="M12" s="2">
        <v>5</v>
      </c>
    </row>
    <row r="13" spans="1:14" x14ac:dyDescent="0.25">
      <c r="A13" s="2">
        <f t="shared" si="0"/>
        <v>6</v>
      </c>
      <c r="B13" s="3" t="s">
        <v>165</v>
      </c>
      <c r="C13" s="4">
        <v>2000</v>
      </c>
      <c r="D13" s="1" t="s">
        <v>33</v>
      </c>
      <c r="E13" s="1">
        <v>192</v>
      </c>
      <c r="F13" s="2">
        <v>27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54</v>
      </c>
      <c r="H13" s="2">
        <v>21</v>
      </c>
      <c r="I13" s="2">
        <f>LOOKUP(H13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51</v>
      </c>
      <c r="J13" s="5">
        <v>19.23</v>
      </c>
      <c r="K13" s="2">
        <f>LOOKUP(J13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L13" s="2">
        <f t="shared" si="1"/>
        <v>138</v>
      </c>
      <c r="M13" s="2">
        <v>6</v>
      </c>
    </row>
    <row r="14" spans="1:14" x14ac:dyDescent="0.25">
      <c r="A14" s="2">
        <f t="shared" si="0"/>
        <v>7</v>
      </c>
      <c r="B14" s="3" t="s">
        <v>153</v>
      </c>
      <c r="C14" s="4">
        <v>2000</v>
      </c>
      <c r="D14" s="1" t="s">
        <v>40</v>
      </c>
      <c r="E14" s="1">
        <v>35</v>
      </c>
      <c r="F14" s="2">
        <v>38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76</v>
      </c>
      <c r="H14" s="2">
        <v>13</v>
      </c>
      <c r="I14" s="2">
        <f>LOOKUP(H14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40</v>
      </c>
      <c r="J14" s="5">
        <v>22.46</v>
      </c>
      <c r="K14" s="2">
        <f>LOOKUP(J14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21</v>
      </c>
      <c r="L14" s="2">
        <f t="shared" si="1"/>
        <v>137</v>
      </c>
      <c r="M14" s="2">
        <v>7</v>
      </c>
    </row>
    <row r="15" spans="1:14" x14ac:dyDescent="0.25">
      <c r="A15" s="2">
        <f t="shared" si="0"/>
        <v>8</v>
      </c>
      <c r="B15" s="3" t="s">
        <v>164</v>
      </c>
      <c r="C15" s="4">
        <v>2000</v>
      </c>
      <c r="D15" s="1" t="s">
        <v>27</v>
      </c>
      <c r="E15" s="1">
        <v>150</v>
      </c>
      <c r="F15" s="2">
        <v>38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76</v>
      </c>
      <c r="H15" s="2">
        <v>14</v>
      </c>
      <c r="I15" s="2">
        <f>LOOKUP(H15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42</v>
      </c>
      <c r="J15" s="5">
        <v>29.55</v>
      </c>
      <c r="K15" s="2">
        <f>LOOKUP(J15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15" s="2">
        <f t="shared" si="1"/>
        <v>126</v>
      </c>
      <c r="M15" s="2">
        <v>8</v>
      </c>
    </row>
    <row r="16" spans="1:14" x14ac:dyDescent="0.25">
      <c r="A16" s="2">
        <f t="shared" si="0"/>
        <v>9</v>
      </c>
      <c r="B16" s="3" t="s">
        <v>157</v>
      </c>
      <c r="C16" s="4">
        <v>1999</v>
      </c>
      <c r="D16" s="1" t="s">
        <v>83</v>
      </c>
      <c r="E16" s="1">
        <v>86</v>
      </c>
      <c r="F16" s="2">
        <v>13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26</v>
      </c>
      <c r="H16" s="2">
        <v>28</v>
      </c>
      <c r="I16" s="2">
        <f>LOOKUP(H16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58</v>
      </c>
      <c r="J16" s="5">
        <v>20.49</v>
      </c>
      <c r="K16" s="2">
        <f>LOOKUP(J16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27</v>
      </c>
      <c r="L16" s="2">
        <f t="shared" si="1"/>
        <v>111</v>
      </c>
      <c r="M16" s="2">
        <v>9</v>
      </c>
    </row>
    <row r="17" spans="1:13" x14ac:dyDescent="0.25">
      <c r="A17" s="2">
        <f t="shared" si="0"/>
        <v>10</v>
      </c>
      <c r="B17" s="3" t="s">
        <v>160</v>
      </c>
      <c r="C17" s="4">
        <v>1999</v>
      </c>
      <c r="D17" s="1" t="s">
        <v>56</v>
      </c>
      <c r="E17" s="1">
        <v>101</v>
      </c>
      <c r="F17" s="2">
        <v>10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20</v>
      </c>
      <c r="H17" s="2">
        <v>31</v>
      </c>
      <c r="I17" s="2">
        <f>LOOKUP(H17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61</v>
      </c>
      <c r="J17" s="5">
        <v>20.3</v>
      </c>
      <c r="K17" s="2">
        <f>LOOKUP(J17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28</v>
      </c>
      <c r="L17" s="2">
        <f t="shared" si="1"/>
        <v>109</v>
      </c>
      <c r="M17" s="2">
        <v>10</v>
      </c>
    </row>
    <row r="18" spans="1:13" x14ac:dyDescent="0.25">
      <c r="A18" s="2">
        <f t="shared" si="0"/>
        <v>11</v>
      </c>
      <c r="B18" s="3" t="s">
        <v>152</v>
      </c>
      <c r="C18" s="4">
        <v>2000</v>
      </c>
      <c r="D18" s="1" t="s">
        <v>33</v>
      </c>
      <c r="E18" s="1">
        <v>29</v>
      </c>
      <c r="F18" s="2">
        <v>18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36</v>
      </c>
      <c r="H18" s="2">
        <v>21</v>
      </c>
      <c r="I18" s="2">
        <f>LOOKUP(H18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51</v>
      </c>
      <c r="J18" s="5">
        <v>29.38</v>
      </c>
      <c r="K18" s="2">
        <f>LOOKUP(J18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</v>
      </c>
      <c r="L18" s="2">
        <f t="shared" si="1"/>
        <v>95</v>
      </c>
      <c r="M18" s="2">
        <v>11</v>
      </c>
    </row>
    <row r="19" spans="1:13" x14ac:dyDescent="0.25">
      <c r="A19" s="2">
        <f t="shared" si="0"/>
        <v>12</v>
      </c>
      <c r="B19" s="3" t="s">
        <v>156</v>
      </c>
      <c r="C19" s="4">
        <v>2000</v>
      </c>
      <c r="D19" s="1" t="s">
        <v>48</v>
      </c>
      <c r="E19" s="1">
        <v>71</v>
      </c>
      <c r="F19" s="2">
        <v>0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9" s="2">
        <v>32</v>
      </c>
      <c r="I19" s="2">
        <f>LOOKUP(H19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62</v>
      </c>
      <c r="J19" s="5">
        <v>22.27</v>
      </c>
      <c r="K19" s="2">
        <f>LOOKUP(J19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22</v>
      </c>
      <c r="L19" s="2">
        <f t="shared" si="1"/>
        <v>84</v>
      </c>
      <c r="M19" s="2">
        <v>12</v>
      </c>
    </row>
    <row r="20" spans="1:13" x14ac:dyDescent="0.25">
      <c r="A20" s="2">
        <f t="shared" si="0"/>
        <v>0</v>
      </c>
      <c r="B20" s="3"/>
      <c r="C20" s="4"/>
      <c r="D20" s="1"/>
      <c r="E20" s="1"/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0" s="2"/>
      <c r="I20" s="2">
        <f>LOOKUP(H20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0" s="5"/>
      <c r="K20" s="2">
        <f>LOOKUP(J20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0" s="2">
        <f t="shared" si="1"/>
        <v>0</v>
      </c>
      <c r="M20" s="2"/>
    </row>
    <row r="21" spans="1:13" x14ac:dyDescent="0.25">
      <c r="A21" s="2">
        <f t="shared" si="0"/>
        <v>0</v>
      </c>
      <c r="B21" s="3"/>
      <c r="C21" s="4"/>
      <c r="D21" s="1"/>
      <c r="E21" s="1"/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1" s="2"/>
      <c r="I21" s="2">
        <f>LOOKUP(H21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1" s="5"/>
      <c r="K21" s="2">
        <f>LOOKUP(J21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1" s="2">
        <f t="shared" si="1"/>
        <v>0</v>
      </c>
      <c r="M21" s="2"/>
    </row>
    <row r="22" spans="1:13" x14ac:dyDescent="0.25">
      <c r="A22" s="2">
        <f t="shared" si="0"/>
        <v>0</v>
      </c>
      <c r="B22" s="3"/>
      <c r="C22" s="4"/>
      <c r="D22" s="1"/>
      <c r="E22" s="1"/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2" s="2"/>
      <c r="I22" s="2">
        <f>LOOKUP(H22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2" s="5"/>
      <c r="K22" s="2">
        <f>LOOKUP(J22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2" s="2">
        <f t="shared" si="1"/>
        <v>0</v>
      </c>
      <c r="M22" s="2"/>
    </row>
    <row r="23" spans="1:13" x14ac:dyDescent="0.25">
      <c r="A23" s="2">
        <f t="shared" si="0"/>
        <v>0</v>
      </c>
      <c r="B23" s="3"/>
      <c r="C23" s="4"/>
      <c r="D23" s="1"/>
      <c r="E23" s="1"/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3" s="2"/>
      <c r="I23" s="2">
        <f>LOOKUP(H23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3" s="5"/>
      <c r="K23" s="2">
        <f>LOOKUP(J23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3" s="2">
        <f t="shared" si="1"/>
        <v>0</v>
      </c>
      <c r="M23" s="2"/>
    </row>
    <row r="24" spans="1:13" x14ac:dyDescent="0.25">
      <c r="A24" s="2">
        <f t="shared" si="0"/>
        <v>0</v>
      </c>
      <c r="B24" s="3"/>
      <c r="C24" s="4"/>
      <c r="D24" s="1"/>
      <c r="E24" s="1"/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4" s="2"/>
      <c r="I24" s="2">
        <f>LOOKUP(H24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4" s="5"/>
      <c r="K24" s="2">
        <f>LOOKUP(J24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4" s="2">
        <f t="shared" si="1"/>
        <v>0</v>
      </c>
      <c r="M24" s="2"/>
    </row>
    <row r="25" spans="1:13" x14ac:dyDescent="0.25">
      <c r="A25" s="2">
        <f t="shared" si="0"/>
        <v>0</v>
      </c>
      <c r="B25" s="3"/>
      <c r="C25" s="4"/>
      <c r="D25" s="1"/>
      <c r="E25" s="1"/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5" s="2"/>
      <c r="I25" s="2">
        <f>LOOKUP(H25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5" s="5"/>
      <c r="K25" s="2">
        <f>LOOKUP(J25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5" s="2">
        <f t="shared" si="1"/>
        <v>0</v>
      </c>
      <c r="M25" s="2"/>
    </row>
    <row r="26" spans="1:13" x14ac:dyDescent="0.25">
      <c r="A26" s="2">
        <f t="shared" si="0"/>
        <v>0</v>
      </c>
      <c r="B26" s="3"/>
      <c r="C26" s="4"/>
      <c r="D26" s="1"/>
      <c r="E26" s="1"/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6" s="2"/>
      <c r="I26" s="2">
        <f>LOOKUP(H26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6" s="5"/>
      <c r="K26" s="2">
        <f>LOOKUP(J26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6" s="2">
        <f t="shared" si="1"/>
        <v>0</v>
      </c>
      <c r="M26" s="2"/>
    </row>
    <row r="27" spans="1:13" x14ac:dyDescent="0.25">
      <c r="A27" s="2">
        <f t="shared" si="0"/>
        <v>0</v>
      </c>
      <c r="B27" s="3"/>
      <c r="C27" s="4"/>
      <c r="D27" s="1"/>
      <c r="E27" s="1"/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7" s="2"/>
      <c r="I27" s="2">
        <f>LOOKUP(H27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7" s="5"/>
      <c r="K27" s="2">
        <f>LOOKUP(J27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7" s="2">
        <f t="shared" si="1"/>
        <v>0</v>
      </c>
      <c r="M27" s="2"/>
    </row>
    <row r="28" spans="1:13" x14ac:dyDescent="0.25">
      <c r="A28" s="2">
        <f t="shared" si="0"/>
        <v>0</v>
      </c>
      <c r="B28" s="3"/>
      <c r="C28" s="4"/>
      <c r="D28" s="1"/>
      <c r="E28" s="1"/>
      <c r="F28" s="2"/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8" s="2"/>
      <c r="I28" s="2">
        <f>LOOKUP(H28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8" s="5"/>
      <c r="K28" s="2">
        <f>LOOKUP(J28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8" s="2">
        <f t="shared" si="1"/>
        <v>0</v>
      </c>
      <c r="M28" s="2"/>
    </row>
    <row r="29" spans="1:13" x14ac:dyDescent="0.25">
      <c r="A29" s="2">
        <f t="shared" si="0"/>
        <v>0</v>
      </c>
      <c r="B29" s="3"/>
      <c r="C29" s="4"/>
      <c r="D29" s="1"/>
      <c r="E29" s="1"/>
      <c r="F29" s="2"/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9" s="2"/>
      <c r="I29" s="2">
        <f>LOOKUP(H29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9" s="5"/>
      <c r="K29" s="2">
        <f>LOOKUP(J29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9" s="2">
        <f t="shared" si="1"/>
        <v>0</v>
      </c>
      <c r="M29" s="2"/>
    </row>
  </sheetData>
  <autoFilter ref="L4:L29">
    <sortState ref="A8:N26">
      <sortCondition descending="1" ref="L1:L26"/>
    </sortState>
  </autoFilter>
  <mergeCells count="13">
    <mergeCell ref="A2:M2"/>
    <mergeCell ref="A3:M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3"/>
  <sheetViews>
    <sheetView workbookViewId="0">
      <selection activeCell="A2" sqref="A2:M3"/>
    </sheetView>
  </sheetViews>
  <sheetFormatPr defaultRowHeight="15" x14ac:dyDescent="0.25"/>
  <cols>
    <col min="1" max="1" width="5.7109375" customWidth="1"/>
    <col min="2" max="2" width="19.140625" customWidth="1"/>
    <col min="3" max="3" width="8.140625" customWidth="1"/>
    <col min="5" max="5" width="8.42578125" customWidth="1"/>
    <col min="14" max="14" width="31.28515625" customWidth="1"/>
  </cols>
  <sheetData>
    <row r="2" spans="1:13" ht="18.75" x14ac:dyDescent="0.3">
      <c r="A2" s="24" t="s">
        <v>249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8.75" x14ac:dyDescent="0.3">
      <c r="A3" s="25" t="s">
        <v>250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3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11</v>
      </c>
      <c r="K5" s="13"/>
      <c r="L5" s="13"/>
      <c r="M5" s="13"/>
    </row>
    <row r="6" spans="1:13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3" x14ac:dyDescent="0.25">
      <c r="A7" s="2">
        <f t="shared" ref="A7:A33" si="0">M7</f>
        <v>1</v>
      </c>
      <c r="B7" s="3" t="s">
        <v>223</v>
      </c>
      <c r="C7" s="4">
        <v>2000</v>
      </c>
      <c r="D7" s="1" t="s">
        <v>31</v>
      </c>
      <c r="E7" s="1">
        <v>92</v>
      </c>
      <c r="F7" s="2">
        <v>32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64</v>
      </c>
      <c r="H7" s="2">
        <v>23</v>
      </c>
      <c r="I7" s="2">
        <f>LOOKUP(H7,{0,1,2,3,4,5,6,7,8,9,10,11,12,13,14,15,16,17,18,19,20,21,22,23,24,25,26,27,28,29,30,31,32,33,34,35,36,37,38,39,40},{0,5,10,14,18,22,26,29,32,35,38,41,44,46,48,50,52,54,56,58,60,62,64,66,68,70,72,74,76,78,80,82,84,86,88,90,92,94,96,98,100})</f>
        <v>66</v>
      </c>
      <c r="J7" s="5">
        <v>8.31</v>
      </c>
      <c r="K7" s="2">
        <f>LOOKUP(J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94</v>
      </c>
      <c r="L7" s="2">
        <f t="shared" ref="L7:L33" si="1">SUM(G7,I7,K7)</f>
        <v>224</v>
      </c>
      <c r="M7" s="2">
        <v>1</v>
      </c>
    </row>
    <row r="8" spans="1:13" x14ac:dyDescent="0.25">
      <c r="A8" s="2">
        <f t="shared" si="0"/>
        <v>2</v>
      </c>
      <c r="B8" s="6" t="s">
        <v>224</v>
      </c>
      <c r="C8" s="7">
        <v>1999</v>
      </c>
      <c r="D8" s="2" t="s">
        <v>31</v>
      </c>
      <c r="E8" s="2">
        <v>93</v>
      </c>
      <c r="F8" s="2">
        <v>30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60</v>
      </c>
      <c r="H8" s="2">
        <v>20</v>
      </c>
      <c r="I8" s="2">
        <f>LOOKUP(H8,{0,1,2,3,4,5,6,7,8,9,10,11,12,13,14,15,16,17,18,19,20,21,22,23,24,25,26,27,28,29,30,31,32,33,34,35,36,37,38,39,40},{0,5,10,14,18,22,26,29,32,35,38,41,44,46,48,50,52,54,56,58,60,62,64,66,68,70,72,74,76,78,80,82,84,86,88,90,92,94,96,98,100})</f>
        <v>60</v>
      </c>
      <c r="J8" s="5">
        <v>8.3000000000000007</v>
      </c>
      <c r="K8" s="2">
        <f>LOOKUP(J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94</v>
      </c>
      <c r="L8" s="2">
        <f t="shared" si="1"/>
        <v>214</v>
      </c>
      <c r="M8" s="2">
        <v>2</v>
      </c>
    </row>
    <row r="9" spans="1:13" x14ac:dyDescent="0.25">
      <c r="A9" s="2">
        <f t="shared" si="0"/>
        <v>3</v>
      </c>
      <c r="B9" s="6" t="s">
        <v>218</v>
      </c>
      <c r="C9" s="7">
        <v>1999</v>
      </c>
      <c r="D9" s="2" t="s">
        <v>19</v>
      </c>
      <c r="E9" s="2">
        <v>53</v>
      </c>
      <c r="F9" s="2">
        <v>29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58</v>
      </c>
      <c r="H9" s="2">
        <v>12</v>
      </c>
      <c r="I9" s="2">
        <f>LOOKUP(H9,{0,1,2,3,4,5,6,7,8,9,10,11,12,13,14,15,16,17,18,19,20,21,22,23,24,25,26,27,28,29,30,31,32,33,34,35,36,37,38,39,40},{0,5,10,14,18,22,26,29,32,35,38,41,44,46,48,50,52,54,56,58,60,62,64,66,68,70,72,74,76,78,80,82,84,86,88,90,92,94,96,98,100})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J9" s="5">
        <v>8.3699999999999992</v>
      </c>
      <c r="K9" s="2">
        <f>LOOKUP(J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93</v>
      </c>
      <c r="L9" s="2">
        <f t="shared" si="1"/>
        <v>195</v>
      </c>
      <c r="M9" s="2">
        <v>3</v>
      </c>
    </row>
    <row r="10" spans="1:13" x14ac:dyDescent="0.25">
      <c r="A10" s="2">
        <f t="shared" si="0"/>
        <v>4</v>
      </c>
      <c r="B10" s="6" t="s">
        <v>216</v>
      </c>
      <c r="C10" s="7">
        <v>1999</v>
      </c>
      <c r="D10" s="2" t="s">
        <v>19</v>
      </c>
      <c r="E10" s="2">
        <v>50</v>
      </c>
      <c r="F10" s="2">
        <v>24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48</v>
      </c>
      <c r="H10" s="2">
        <v>17</v>
      </c>
      <c r="I10" s="2">
        <f>LOOKUP(H10,{0,1,2,3,4,5,6,7,8,9,10,11,12,13,14,15,16,17,18,19,20,21,22,23,24,25,26,27,28,29,30,31,32,33,34,35,36,37,38,39,40},{0,5,10,14,18,22,26,29,32,35,38,41,44,46,48,50,52,54,56,58,60,62,64,66,68,70,72,74,76,78,80,82,84,86,88,90,92,94,96,98,100})</f>
        <v>54</v>
      </c>
      <c r="J10" s="5">
        <v>8.4700000000000006</v>
      </c>
      <c r="K10" s="2">
        <f>LOOKUP(J10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91</v>
      </c>
      <c r="L10" s="2">
        <f t="shared" si="1"/>
        <v>193</v>
      </c>
      <c r="M10" s="2">
        <v>4</v>
      </c>
    </row>
    <row r="11" spans="1:13" x14ac:dyDescent="0.25">
      <c r="A11" s="2">
        <f t="shared" si="0"/>
        <v>5</v>
      </c>
      <c r="B11" s="6" t="s">
        <v>228</v>
      </c>
      <c r="C11" s="7">
        <v>1999</v>
      </c>
      <c r="D11" s="2" t="s">
        <v>27</v>
      </c>
      <c r="E11" s="2">
        <v>181</v>
      </c>
      <c r="F11" s="2">
        <v>32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64</v>
      </c>
      <c r="H11" s="2">
        <v>17</v>
      </c>
      <c r="I11" s="2">
        <f>LOOKUP(H11,{0,1,2,3,4,5,6,7,8,9,10,11,12,13,14,15,16,17,18,19,20,21,22,23,24,25,26,27,28,29,30,31,32,33,34,35,36,37,38,39,40},{0,5,10,14,18,22,26,29,32,35,38,41,44,46,48,50,52,54,56,58,60,62,64,66,68,70,72,74,76,78,80,82,84,86,88,90,92,94,96,98,100})</f>
        <v>54</v>
      </c>
      <c r="J11" s="5">
        <v>11.35</v>
      </c>
      <c r="K11" s="2">
        <f>LOOKUP(J11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64</v>
      </c>
      <c r="L11" s="2">
        <f t="shared" si="1"/>
        <v>182</v>
      </c>
      <c r="M11" s="2">
        <v>5</v>
      </c>
    </row>
    <row r="12" spans="1:13" x14ac:dyDescent="0.25">
      <c r="A12" s="2">
        <f t="shared" si="0"/>
        <v>6</v>
      </c>
      <c r="B12" s="6" t="s">
        <v>235</v>
      </c>
      <c r="C12" s="7">
        <v>2000</v>
      </c>
      <c r="D12" s="2" t="s">
        <v>56</v>
      </c>
      <c r="E12" s="2">
        <v>102</v>
      </c>
      <c r="F12" s="2">
        <v>23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46</v>
      </c>
      <c r="H12" s="2">
        <v>15</v>
      </c>
      <c r="I12" s="2">
        <f>LOOKUP(H12,{0,1,2,3,4,5,6,7,8,9,10,11,12,13,14,15,16,17,18,19,20,21,22,23,24,25,26,27,28,29,30,31,32,33,34,35,36,37,38,39,40},{0,5,10,14,18,22,26,29,32,35,38,41,44,46,48,50,52,54,56,58,60,62,64,66,68,70,72,74,76,78,80,82,84,86,88,90,92,94,96,98,100})</f>
        <v>50</v>
      </c>
      <c r="J12" s="5">
        <v>10.11</v>
      </c>
      <c r="K12" s="2">
        <f>LOOKUP(J12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77</v>
      </c>
      <c r="L12" s="2">
        <f t="shared" si="1"/>
        <v>173</v>
      </c>
      <c r="M12" s="2">
        <v>6</v>
      </c>
    </row>
    <row r="13" spans="1:13" x14ac:dyDescent="0.25">
      <c r="A13" s="2">
        <f t="shared" si="0"/>
        <v>7</v>
      </c>
      <c r="B13" s="6" t="s">
        <v>104</v>
      </c>
      <c r="C13" s="7">
        <v>2000</v>
      </c>
      <c r="D13" s="2" t="s">
        <v>53</v>
      </c>
      <c r="E13" s="2">
        <v>89</v>
      </c>
      <c r="F13" s="2">
        <v>33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66</v>
      </c>
      <c r="H13" s="2">
        <v>27</v>
      </c>
      <c r="I13" s="2">
        <f>LOOKUP(H13,{0,1,2,3,4,5,6,7,8,9,10,11,12,13,14,15,16,17,18,19,20,21,22,23,24,25,26,27,28,29,30,31,32,33,34,35,36,37,38,39,40},{0,5,10,14,18,22,26,29,32,35,38,41,44,46,48,50,52,54,56,58,60,62,64,66,68,70,72,74,76,78,80,82,84,86,88,90,92,94,96,98,100})</f>
        <v>74</v>
      </c>
      <c r="J13" s="5">
        <v>16.53</v>
      </c>
      <c r="K13" s="2">
        <f>LOOKUP(J13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31</v>
      </c>
      <c r="L13" s="2">
        <f t="shared" si="1"/>
        <v>171</v>
      </c>
      <c r="M13" s="2">
        <v>7</v>
      </c>
    </row>
    <row r="14" spans="1:13" x14ac:dyDescent="0.25">
      <c r="A14" s="2">
        <f t="shared" si="0"/>
        <v>8</v>
      </c>
      <c r="B14" s="6" t="s">
        <v>225</v>
      </c>
      <c r="C14" s="7">
        <v>1999</v>
      </c>
      <c r="D14" s="2" t="s">
        <v>56</v>
      </c>
      <c r="E14" s="2">
        <v>138</v>
      </c>
      <c r="F14" s="2">
        <v>26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52</v>
      </c>
      <c r="H14" s="2">
        <v>13</v>
      </c>
      <c r="I14" s="2">
        <f>LOOKUP(H14,{0,1,2,3,4,5,6,7,8,9,10,11,12,13,14,15,16,17,18,19,20,21,22,23,24,25,26,27,28,29,30,31,32,33,34,35,36,37,38,39,40},{0,5,10,14,18,22,26,29,32,35,38,41,44,46,48,50,52,54,56,58,60,62,64,66,68,70,72,74,76,78,80,82,84,86,88,90,92,94,96,98,100})</f>
        <v>46</v>
      </c>
      <c r="J14" s="5">
        <v>11.37</v>
      </c>
      <c r="K14" s="2">
        <f>LOOKUP(J14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64</v>
      </c>
      <c r="L14" s="2">
        <f t="shared" si="1"/>
        <v>162</v>
      </c>
      <c r="M14" s="2">
        <v>8</v>
      </c>
    </row>
    <row r="15" spans="1:13" x14ac:dyDescent="0.25">
      <c r="A15" s="2">
        <f t="shared" si="0"/>
        <v>9</v>
      </c>
      <c r="B15" s="6" t="s">
        <v>214</v>
      </c>
      <c r="C15" s="7">
        <v>2000</v>
      </c>
      <c r="D15" s="2" t="s">
        <v>40</v>
      </c>
      <c r="E15" s="2">
        <v>26</v>
      </c>
      <c r="F15" s="2">
        <v>29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58</v>
      </c>
      <c r="H15" s="2">
        <v>11</v>
      </c>
      <c r="I15" s="2">
        <f>LOOKUP(H15,{0,1,2,3,4,5,6,7,8,9,10,11,12,13,14,15,16,17,18,19,20,21,22,23,24,25,26,27,28,29,30,31,32,33,34,35,36,37,38,39,40},{0,5,10,14,18,22,26,29,32,35,38,41,44,46,48,50,52,54,56,58,60,62,64,66,68,70,72,74,76,78,80,82,84,86,88,90,92,94,96,98,100})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J15" s="5">
        <v>12.19</v>
      </c>
      <c r="K15" s="2">
        <f>LOOKUP(J15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58</v>
      </c>
      <c r="L15" s="2">
        <f t="shared" si="1"/>
        <v>157</v>
      </c>
      <c r="M15" s="2">
        <v>9</v>
      </c>
    </row>
    <row r="16" spans="1:13" x14ac:dyDescent="0.25">
      <c r="A16" s="2">
        <f t="shared" si="0"/>
        <v>10</v>
      </c>
      <c r="B16" s="6" t="s">
        <v>217</v>
      </c>
      <c r="C16" s="7">
        <v>2000</v>
      </c>
      <c r="D16" s="2" t="s">
        <v>19</v>
      </c>
      <c r="E16" s="2">
        <v>52</v>
      </c>
      <c r="F16" s="2">
        <v>23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46</v>
      </c>
      <c r="H16" s="2">
        <v>10</v>
      </c>
      <c r="I16" s="2">
        <f>LOOKUP(H16,{0,1,2,3,4,5,6,7,8,9,10,11,12,13,14,15,16,17,18,19,20,21,22,23,24,25,26,27,28,29,30,31,32,33,34,35,36,37,38,39,40},{0,5,10,14,18,22,26,29,32,35,38,41,44,46,48,50,52,54,56,58,60,62,64,66,68,70,72,74,76,78,80,82,84,86,88,90,92,94,96,98,100})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J16" s="5">
        <v>11.04</v>
      </c>
      <c r="K16" s="2">
        <f>LOOKUP(J16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68</v>
      </c>
      <c r="L16" s="2">
        <f t="shared" si="1"/>
        <v>152</v>
      </c>
      <c r="M16" s="2">
        <v>10</v>
      </c>
    </row>
    <row r="17" spans="1:13" x14ac:dyDescent="0.25">
      <c r="A17" s="2">
        <f t="shared" si="0"/>
        <v>11</v>
      </c>
      <c r="B17" s="6" t="s">
        <v>234</v>
      </c>
      <c r="C17" s="7">
        <v>1999</v>
      </c>
      <c r="D17" s="2" t="s">
        <v>35</v>
      </c>
      <c r="E17" s="2">
        <v>408</v>
      </c>
      <c r="F17" s="2">
        <v>21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42</v>
      </c>
      <c r="H17" s="2">
        <v>23</v>
      </c>
      <c r="I17" s="2">
        <f>LOOKUP(H17,{0,1,2,3,4,5,6,7,8,9,10,11,12,13,14,15,16,17,18,19,20,21,22,23,24,25,26,27,28,29,30,31,32,33,34,35,36,37,38,39,40},{0,5,10,14,18,22,26,29,32,35,38,41,44,46,48,50,52,54,56,58,60,62,64,66,68,70,72,74,76,78,80,82,84,86,88,90,92,94,96,98,100})</f>
        <v>66</v>
      </c>
      <c r="J17" s="5">
        <v>14.34</v>
      </c>
      <c r="K17" s="2">
        <f>LOOKUP(J17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17" s="2">
        <f t="shared" si="1"/>
        <v>151</v>
      </c>
      <c r="M17" s="2">
        <v>11</v>
      </c>
    </row>
    <row r="18" spans="1:13" x14ac:dyDescent="0.25">
      <c r="A18" s="2">
        <f t="shared" si="0"/>
        <v>12</v>
      </c>
      <c r="B18" s="6" t="s">
        <v>226</v>
      </c>
      <c r="C18" s="7">
        <v>2000</v>
      </c>
      <c r="D18" s="2" t="s">
        <v>56</v>
      </c>
      <c r="E18" s="2">
        <v>139</v>
      </c>
      <c r="F18" s="2">
        <v>26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52</v>
      </c>
      <c r="H18" s="2">
        <v>12</v>
      </c>
      <c r="I18" s="2">
        <f>LOOKUP(H18,{0,1,2,3,4,5,6,7,8,9,10,11,12,13,14,15,16,17,18,19,20,21,22,23,24,25,26,27,28,29,30,31,32,33,34,35,36,37,38,39,40},{0,5,10,14,18,22,26,29,32,35,38,41,44,46,48,50,52,54,56,58,60,62,64,66,68,70,72,74,76,78,80,82,84,86,88,90,92,94,96,98,100})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J18" s="5">
        <v>12.5</v>
      </c>
      <c r="K18" s="2">
        <f>LOOKUP(J18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54</v>
      </c>
      <c r="L18" s="2">
        <f t="shared" si="1"/>
        <v>150</v>
      </c>
      <c r="M18" s="2">
        <v>12</v>
      </c>
    </row>
    <row r="19" spans="1:13" x14ac:dyDescent="0.25">
      <c r="A19" s="2">
        <f t="shared" si="0"/>
        <v>13</v>
      </c>
      <c r="B19" s="6" t="s">
        <v>222</v>
      </c>
      <c r="C19" s="7">
        <v>1999</v>
      </c>
      <c r="D19" s="2" t="s">
        <v>53</v>
      </c>
      <c r="E19" s="2">
        <v>91</v>
      </c>
      <c r="F19" s="2">
        <v>31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9" s="2">
        <v>18</v>
      </c>
      <c r="I19" s="2">
        <f>LOOKUP(H19,{0,1,2,3,4,5,6,7,8,9,10,11,12,13,14,15,16,17,18,19,20,21,22,23,24,25,26,27,28,29,30,31,32,33,34,35,36,37,38,39,40},{0,5,10,14,18,22,26,29,32,35,38,41,44,46,48,50,52,54,56,58,60,62,64,66,68,70,72,74,76,78,80,82,84,86,88,90,92,94,96,98,100})</f>
        <v>56</v>
      </c>
      <c r="J19" s="5">
        <v>17.52</v>
      </c>
      <c r="K19" s="2">
        <f>LOOKUP(J19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27</v>
      </c>
      <c r="L19" s="2">
        <f t="shared" si="1"/>
        <v>145</v>
      </c>
      <c r="M19" s="2">
        <v>13</v>
      </c>
    </row>
    <row r="20" spans="1:13" x14ac:dyDescent="0.25">
      <c r="A20" s="2">
        <f t="shared" si="0"/>
        <v>14</v>
      </c>
      <c r="B20" s="6" t="s">
        <v>221</v>
      </c>
      <c r="C20" s="7">
        <v>1999</v>
      </c>
      <c r="D20" s="2" t="s">
        <v>53</v>
      </c>
      <c r="E20" s="2">
        <v>90</v>
      </c>
      <c r="F20" s="2">
        <v>24</v>
      </c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48</v>
      </c>
      <c r="H20" s="2">
        <v>9</v>
      </c>
      <c r="I20" s="2">
        <f>LOOKUP(H20,{0,1,2,3,4,5,6,7,8,9,10,11,12,13,14,15,16,17,18,19,20,21,22,23,24,25,26,27,28,29,30,31,32,33,34,35,36,37,38,39,40},{0,5,10,14,18,22,26,29,32,35,38,41,44,46,48,50,52,54,56,58,60,62,64,66,68,70,72,74,76,78,80,82,84,86,88,90,92,94,96,98,100})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20" s="5">
        <v>14.31</v>
      </c>
      <c r="K20" s="2">
        <f>LOOKUP(J20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20" s="2">
        <f t="shared" si="1"/>
        <v>126</v>
      </c>
      <c r="M20" s="2">
        <v>14</v>
      </c>
    </row>
    <row r="21" spans="1:13" x14ac:dyDescent="0.25">
      <c r="A21" s="2">
        <f t="shared" si="0"/>
        <v>15</v>
      </c>
      <c r="B21" s="6" t="s">
        <v>230</v>
      </c>
      <c r="C21" s="7">
        <v>1999</v>
      </c>
      <c r="D21" s="2" t="s">
        <v>27</v>
      </c>
      <c r="E21" s="2">
        <v>183</v>
      </c>
      <c r="F21" s="2">
        <v>18</v>
      </c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36</v>
      </c>
      <c r="H21" s="2">
        <v>13</v>
      </c>
      <c r="I21" s="2">
        <f>LOOKUP(H21,{0,1,2,3,4,5,6,7,8,9,10,11,12,13,14,15,16,17,18,19,20,21,22,23,24,25,26,27,28,29,30,31,32,33,34,35,36,37,38,39,40},{0,5,10,14,18,22,26,29,32,35,38,41,44,46,48,50,52,54,56,58,60,62,64,66,68,70,72,74,76,78,80,82,84,86,88,90,92,94,96,98,100})</f>
        <v>46</v>
      </c>
      <c r="J21" s="5">
        <v>14.3</v>
      </c>
      <c r="K21" s="2">
        <f>LOOKUP(J21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21" s="2">
        <f t="shared" si="1"/>
        <v>125</v>
      </c>
      <c r="M21" s="2">
        <v>15</v>
      </c>
    </row>
    <row r="22" spans="1:13" x14ac:dyDescent="0.25">
      <c r="A22" s="2">
        <f t="shared" si="0"/>
        <v>16</v>
      </c>
      <c r="B22" s="6" t="s">
        <v>229</v>
      </c>
      <c r="C22" s="7">
        <v>1999</v>
      </c>
      <c r="D22" s="2" t="s">
        <v>27</v>
      </c>
      <c r="E22" s="2">
        <v>182</v>
      </c>
      <c r="F22" s="2">
        <v>19</v>
      </c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38</v>
      </c>
      <c r="H22" s="2">
        <v>12</v>
      </c>
      <c r="I22" s="2">
        <f>LOOKUP(H22,{0,1,2,3,4,5,6,7,8,9,10,11,12,13,14,15,16,17,18,19,20,21,22,23,24,25,26,27,28,29,30,31,32,33,34,35,36,37,38,39,40},{0,5,10,14,18,22,26,29,32,35,38,41,44,46,48,50,52,54,56,58,60,62,64,66,68,70,72,74,76,78,80,82,84,86,88,90,92,94,96,98,100})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J22" s="5">
        <v>14.54</v>
      </c>
      <c r="K22" s="2">
        <f>LOOKUP(J22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41</v>
      </c>
      <c r="L22" s="2">
        <f t="shared" si="1"/>
        <v>123</v>
      </c>
      <c r="M22" s="2">
        <v>16</v>
      </c>
    </row>
    <row r="23" spans="1:13" x14ac:dyDescent="0.25">
      <c r="A23" s="2">
        <f t="shared" si="0"/>
        <v>17</v>
      </c>
      <c r="B23" s="6" t="s">
        <v>233</v>
      </c>
      <c r="C23" s="7">
        <v>1999</v>
      </c>
      <c r="D23" s="2" t="s">
        <v>35</v>
      </c>
      <c r="E23" s="2">
        <v>407</v>
      </c>
      <c r="F23" s="2">
        <v>27</v>
      </c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54</v>
      </c>
      <c r="H23" s="2">
        <v>9</v>
      </c>
      <c r="I23" s="2">
        <f>LOOKUP(H23,{0,1,2,3,4,5,6,7,8,9,10,11,12,13,14,15,16,17,18,19,20,21,22,23,24,25,26,27,28,29,30,31,32,33,34,35,36,37,38,39,40},{0,5,10,14,18,22,26,29,32,35,38,41,44,46,48,50,52,54,56,58,60,62,64,66,68,70,72,74,76,78,80,82,84,86,88,90,92,94,96,98,100})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23" s="5">
        <v>18.13</v>
      </c>
      <c r="K23" s="2">
        <f>LOOKUP(J23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L23" s="2">
        <f t="shared" si="1"/>
        <v>115</v>
      </c>
      <c r="M23" s="2">
        <v>17</v>
      </c>
    </row>
    <row r="24" spans="1:13" x14ac:dyDescent="0.25">
      <c r="A24" s="2">
        <f t="shared" si="0"/>
        <v>18</v>
      </c>
      <c r="B24" s="6" t="s">
        <v>227</v>
      </c>
      <c r="C24" s="7">
        <v>1999</v>
      </c>
      <c r="D24" s="2" t="s">
        <v>27</v>
      </c>
      <c r="E24" s="2">
        <v>151</v>
      </c>
      <c r="F24" s="2">
        <v>18</v>
      </c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36</v>
      </c>
      <c r="H24" s="2">
        <v>8</v>
      </c>
      <c r="I24" s="2">
        <f>LOOKUP(H24,{0,1,2,3,4,5,6,7,8,9,10,11,12,13,14,15,16,17,18,19,20,21,22,23,24,25,26,27,28,29,30,31,32,33,34,35,36,37,38,39,40},{0,5,10,14,18,22,26,29,32,35,38,41,44,46,48,50,52,54,56,58,60,62,64,66,68,70,72,74,76,78,80,82,84,86,88,90,92,94,96,98,100})</f>
        <v>32</v>
      </c>
      <c r="J24" s="5">
        <v>14.1</v>
      </c>
      <c r="K24" s="2">
        <f>LOOKUP(J24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45</v>
      </c>
      <c r="L24" s="2">
        <f t="shared" si="1"/>
        <v>113</v>
      </c>
      <c r="M24" s="2">
        <v>18</v>
      </c>
    </row>
    <row r="25" spans="1:13" x14ac:dyDescent="0.25">
      <c r="A25" s="2">
        <f t="shared" si="0"/>
        <v>19</v>
      </c>
      <c r="B25" s="6" t="s">
        <v>219</v>
      </c>
      <c r="C25" s="7">
        <v>2000</v>
      </c>
      <c r="D25" s="2" t="s">
        <v>83</v>
      </c>
      <c r="E25" s="2">
        <v>84</v>
      </c>
      <c r="F25" s="2">
        <v>4</v>
      </c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H25" s="2">
        <v>8</v>
      </c>
      <c r="I25" s="2">
        <f>LOOKUP(H25,{0,1,2,3,4,5,6,7,8,9,10,11,12,13,14,15,16,17,18,19,20,21,22,23,24,25,26,27,28,29,30,31,32,33,34,35,36,37,38,39,40},{0,5,10,14,18,22,26,29,32,35,38,41,44,46,48,50,52,54,56,58,60,62,64,66,68,70,72,74,76,78,80,82,84,86,88,90,92,94,96,98,100})</f>
        <v>32</v>
      </c>
      <c r="J25" s="5">
        <v>11.19</v>
      </c>
      <c r="K25" s="2">
        <f>LOOKUP(J25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66</v>
      </c>
      <c r="L25" s="2">
        <f t="shared" si="1"/>
        <v>106</v>
      </c>
      <c r="M25" s="2">
        <v>19</v>
      </c>
    </row>
    <row r="26" spans="1:13" x14ac:dyDescent="0.25">
      <c r="A26" s="2">
        <f t="shared" si="0"/>
        <v>20</v>
      </c>
      <c r="B26" s="6" t="s">
        <v>220</v>
      </c>
      <c r="C26" s="7">
        <v>2000</v>
      </c>
      <c r="D26" s="2" t="s">
        <v>83</v>
      </c>
      <c r="E26" s="2">
        <v>85</v>
      </c>
      <c r="F26" s="2">
        <v>2</v>
      </c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</v>
      </c>
      <c r="H26" s="2">
        <v>9</v>
      </c>
      <c r="I26" s="2">
        <f>LOOKUP(H26,{0,1,2,3,4,5,6,7,8,9,10,11,12,13,14,15,16,17,18,19,20,21,22,23,24,25,26,27,28,29,30,31,32,33,34,35,36,37,38,39,40},{0,5,10,14,18,22,26,29,32,35,38,41,44,46,48,50,52,54,56,58,60,62,64,66,68,70,72,74,76,78,80,82,84,86,88,90,92,94,96,98,100})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26" s="5">
        <v>11.5</v>
      </c>
      <c r="K26" s="2">
        <f>LOOKUP(J26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62</v>
      </c>
      <c r="L26" s="2">
        <f t="shared" si="1"/>
        <v>101</v>
      </c>
      <c r="M26" s="2">
        <v>20</v>
      </c>
    </row>
    <row r="27" spans="1:13" x14ac:dyDescent="0.25">
      <c r="A27" s="2">
        <f t="shared" si="0"/>
        <v>22</v>
      </c>
      <c r="B27" s="6" t="s">
        <v>213</v>
      </c>
      <c r="C27" s="7">
        <v>1999</v>
      </c>
      <c r="D27" s="2" t="s">
        <v>33</v>
      </c>
      <c r="E27" s="2">
        <v>31</v>
      </c>
      <c r="F27" s="2">
        <v>11</v>
      </c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22</v>
      </c>
      <c r="H27" s="2">
        <v>8</v>
      </c>
      <c r="I27" s="2">
        <f>LOOKUP(H27,{0,1,2,3,4,5,6,7,8,9,10,11,12,13,14,15,16,17,18,19,20,21,22,23,24,25,26,27,28,29,30,31,32,33,34,35,36,37,38,39,40},{0,5,10,14,18,22,26,29,32,35,38,41,44,46,48,50,52,54,56,58,60,62,64,66,68,70,72,74,76,78,80,82,84,86,88,90,92,94,96,98,100})</f>
        <v>32</v>
      </c>
      <c r="J27" s="5">
        <v>15.51</v>
      </c>
      <c r="K27" s="2">
        <f>LOOKUP(J27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36</v>
      </c>
      <c r="L27" s="2">
        <f t="shared" si="1"/>
        <v>90</v>
      </c>
      <c r="M27" s="2">
        <v>22</v>
      </c>
    </row>
    <row r="28" spans="1:13" x14ac:dyDescent="0.25">
      <c r="A28" s="2">
        <f t="shared" si="0"/>
        <v>21</v>
      </c>
      <c r="B28" s="6" t="s">
        <v>231</v>
      </c>
      <c r="C28" s="7">
        <v>1999</v>
      </c>
      <c r="D28" s="2" t="s">
        <v>35</v>
      </c>
      <c r="E28" s="2">
        <v>406</v>
      </c>
      <c r="F28" s="2">
        <v>6</v>
      </c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12</v>
      </c>
      <c r="H28" s="2">
        <v>9</v>
      </c>
      <c r="I28" s="2">
        <f>LOOKUP(H28,{0,1,2,3,4,5,6,7,8,9,10,11,12,13,14,15,16,17,18,19,20,21,22,23,24,25,26,27,28,29,30,31,32,33,34,35,36,37,38,39,40},{0,5,10,14,18,22,26,29,32,35,38,41,44,46,48,50,52,54,56,58,60,62,64,66,68,70,72,74,76,78,80,82,84,86,88,90,92,94,96,98,100})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28" s="5">
        <v>14.32</v>
      </c>
      <c r="K28" s="2">
        <f>LOOKUP(J28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28" s="2">
        <f t="shared" si="1"/>
        <v>90</v>
      </c>
      <c r="M28" s="2">
        <v>21</v>
      </c>
    </row>
    <row r="29" spans="1:13" x14ac:dyDescent="0.25">
      <c r="A29" s="2">
        <f t="shared" si="0"/>
        <v>23</v>
      </c>
      <c r="B29" s="3" t="s">
        <v>212</v>
      </c>
      <c r="C29" s="4">
        <v>1999</v>
      </c>
      <c r="D29" s="9" t="s">
        <v>33</v>
      </c>
      <c r="E29" s="9">
        <v>30</v>
      </c>
      <c r="F29" s="2">
        <v>34</v>
      </c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68</v>
      </c>
      <c r="H29" s="2">
        <v>0</v>
      </c>
      <c r="I29" s="2">
        <f>LOOKUP(H29,{0,1,2,3,4,5,6,7,8,9,10,11,12,13,14,15,16,17,18,19,20,21,22,23,24,25,26,27,28,29,30,31,32,33,34,35,36,37,38,39,40},{0,5,10,14,18,22,26,29,32,35,38,41,44,46,48,50,52,54,56,58,60,62,64,66,68,70,72,74,76,78,80,82,84,86,88,90,92,94,96,98,100})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9" s="5">
        <v>19.5</v>
      </c>
      <c r="K29" s="2">
        <f>LOOKUP(J29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21</v>
      </c>
      <c r="L29" s="2">
        <f t="shared" si="1"/>
        <v>89</v>
      </c>
      <c r="M29" s="2">
        <v>23</v>
      </c>
    </row>
    <row r="30" spans="1:13" x14ac:dyDescent="0.25">
      <c r="A30" s="2">
        <f t="shared" si="0"/>
        <v>24</v>
      </c>
      <c r="B30" s="6" t="s">
        <v>215</v>
      </c>
      <c r="C30" s="7">
        <v>1999</v>
      </c>
      <c r="D30" s="2" t="s">
        <v>40</v>
      </c>
      <c r="E30" s="2">
        <v>34</v>
      </c>
      <c r="F30" s="2">
        <v>7</v>
      </c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14</v>
      </c>
      <c r="H30" s="2">
        <v>10</v>
      </c>
      <c r="I30" s="2">
        <f>LOOKUP(H30,{0,1,2,3,4,5,6,7,8,9,10,11,12,13,14,15,16,17,18,19,20,21,22,23,24,25,26,27,28,29,30,31,32,33,34,35,36,37,38,39,40},{0,5,10,14,18,22,26,29,32,35,38,41,44,46,48,50,52,54,56,58,60,62,64,66,68,70,72,74,76,78,80,82,84,86,88,90,92,94,96,98,100})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J30" s="5">
        <v>18.05</v>
      </c>
      <c r="K30" s="2">
        <f>LOOKUP(J30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L30" s="2">
        <f t="shared" si="1"/>
        <v>78</v>
      </c>
      <c r="M30" s="2">
        <v>24</v>
      </c>
    </row>
    <row r="31" spans="1:13" x14ac:dyDescent="0.25">
      <c r="A31" s="2">
        <f t="shared" si="0"/>
        <v>25</v>
      </c>
      <c r="B31" s="6" t="s">
        <v>232</v>
      </c>
      <c r="C31" s="7">
        <v>2000</v>
      </c>
      <c r="D31" s="2" t="s">
        <v>19</v>
      </c>
      <c r="E31" s="2">
        <v>120</v>
      </c>
      <c r="F31" s="2">
        <v>0</v>
      </c>
      <c r="G31" s="2">
        <f>LOOKUP(F31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1" s="2">
        <v>7</v>
      </c>
      <c r="I31" s="2">
        <f>LOOKUP(H31,{0,1,2,3,4,5,6,7,8,9,10,11,12,13,14,15,16,17,18,19,20,21,22,23,24,25,26,27,28,29,30,31,32,33,34,35,36,37,38,39,40},{0,5,10,14,18,22,26,29,32,35,38,41,44,46,48,50,52,54,56,58,60,62,64,66,68,70,72,74,76,78,80,82,84,86,88,90,92,94,96,98,100})</f>
        <v>29</v>
      </c>
      <c r="J31" s="5">
        <v>31.15</v>
      </c>
      <c r="K31" s="2">
        <f>LOOKUP(J31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L31" s="2">
        <f t="shared" si="1"/>
        <v>30</v>
      </c>
      <c r="M31" s="2">
        <v>25</v>
      </c>
    </row>
    <row r="32" spans="1:13" x14ac:dyDescent="0.25">
      <c r="A32" s="2">
        <f t="shared" si="0"/>
        <v>0</v>
      </c>
      <c r="B32" s="6"/>
      <c r="C32" s="7"/>
      <c r="D32" s="2"/>
      <c r="E32" s="2"/>
      <c r="F32" s="2"/>
      <c r="G32" s="2">
        <f>LOOKUP(F32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2" s="2"/>
      <c r="I32" s="2">
        <f>LOOKUP(H32,{0,1,2,3,4,5,6,7,8,9,10,11,12,13,14,15,16,17,18,19,20,21,22,23,24,25,26,27,28,29,30,31,32,33,34,35,36,37,38,39,40},{0,5,10,14,18,22,26,29,32,35,38,41,44,46,48,50,52,54,56,58,60,62,64,66,68,70,72,74,76,78,80,82,84,86,88,90,92,94,96,98,100})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32" s="5"/>
      <c r="K32" s="2">
        <f>LOOKUP(J32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2" s="2">
        <f t="shared" si="1"/>
        <v>0</v>
      </c>
      <c r="M32" s="2"/>
    </row>
    <row r="33" spans="1:13" x14ac:dyDescent="0.25">
      <c r="A33" s="2">
        <f t="shared" si="0"/>
        <v>0</v>
      </c>
      <c r="B33" s="6"/>
      <c r="C33" s="7"/>
      <c r="D33" s="2"/>
      <c r="E33" s="2"/>
      <c r="F33" s="2"/>
      <c r="G33" s="2">
        <f>LOOKUP(F33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3" s="2"/>
      <c r="I33" s="2">
        <f>LOOKUP(H33,{0,1,2,3,4,5,6,7,8,9,10,11,12,13,14,15,16,17,18,19,20,21,22,23,24,25,26,27,28,29,30,31,32,33,34,35,36,37,38,39,40},{0,5,10,14,18,22,26,29,32,35,38,41,44,46,48,50,52,54,56,58,60,62,64,66,68,70,72,74,76,78,80,82,84,86,88,90,92,94,96,98,100})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33" s="5"/>
      <c r="K33" s="2">
        <f>LOOKUP(J33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3" s="2">
        <f t="shared" si="1"/>
        <v>0</v>
      </c>
      <c r="M33" s="2"/>
    </row>
  </sheetData>
  <autoFilter ref="L4:L30">
    <sortState ref="A8:M30">
      <sortCondition descending="1" ref="L1:L27"/>
    </sortState>
  </autoFilter>
  <mergeCells count="13">
    <mergeCell ref="A2:M2"/>
    <mergeCell ref="A3:M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0"/>
  <sheetViews>
    <sheetView workbookViewId="0">
      <selection activeCell="A2" sqref="A2:M3"/>
    </sheetView>
  </sheetViews>
  <sheetFormatPr defaultRowHeight="15" x14ac:dyDescent="0.25"/>
  <cols>
    <col min="1" max="1" width="3.28515625" customWidth="1"/>
    <col min="2" max="2" width="24.140625" customWidth="1"/>
    <col min="4" max="4" width="8.7109375" customWidth="1"/>
    <col min="5" max="5" width="8.140625" customWidth="1"/>
    <col min="14" max="14" width="26.85546875" customWidth="1"/>
    <col min="15" max="15" width="10.28515625" customWidth="1"/>
  </cols>
  <sheetData>
    <row r="2" spans="1:13" ht="18.75" x14ac:dyDescent="0.3">
      <c r="A2" s="24" t="s">
        <v>249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8.75" x14ac:dyDescent="0.3">
      <c r="A3" s="25" t="s">
        <v>250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3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11</v>
      </c>
      <c r="K5" s="13"/>
      <c r="L5" s="13"/>
      <c r="M5" s="13"/>
    </row>
    <row r="6" spans="1:13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3" x14ac:dyDescent="0.25">
      <c r="A7" s="2">
        <f t="shared" ref="A7:A30" si="0">M7</f>
        <v>1</v>
      </c>
      <c r="B7" s="3" t="s">
        <v>146</v>
      </c>
      <c r="C7" s="4">
        <v>1998</v>
      </c>
      <c r="D7" s="1" t="s">
        <v>19</v>
      </c>
      <c r="E7" s="1">
        <v>48</v>
      </c>
      <c r="F7" s="2">
        <v>19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38</v>
      </c>
      <c r="H7" s="2">
        <v>45</v>
      </c>
      <c r="I7" s="2">
        <f>LOOKUP(H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75</v>
      </c>
      <c r="J7" s="5">
        <v>10.35</v>
      </c>
      <c r="K7" s="2">
        <f>LOOKUP(J7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85</v>
      </c>
      <c r="L7" s="2">
        <f t="shared" ref="L7:L12" si="1">SUM(G7,I7,K7)</f>
        <v>198</v>
      </c>
      <c r="M7" s="2">
        <v>1</v>
      </c>
    </row>
    <row r="8" spans="1:13" x14ac:dyDescent="0.25">
      <c r="A8" s="2">
        <f t="shared" si="0"/>
        <v>2</v>
      </c>
      <c r="B8" s="3" t="s">
        <v>147</v>
      </c>
      <c r="C8" s="4">
        <v>1997</v>
      </c>
      <c r="D8" s="1" t="s">
        <v>40</v>
      </c>
      <c r="E8" s="1">
        <v>54</v>
      </c>
      <c r="F8" s="2">
        <v>27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54</v>
      </c>
      <c r="H8" s="2">
        <v>36</v>
      </c>
      <c r="I8" s="2">
        <f>LOOKUP(H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66</v>
      </c>
      <c r="J8" s="5">
        <v>14.2</v>
      </c>
      <c r="K8" s="2">
        <f>LOOKUP(J8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55</v>
      </c>
      <c r="L8" s="2">
        <f t="shared" si="1"/>
        <v>175</v>
      </c>
      <c r="M8" s="2">
        <v>2</v>
      </c>
    </row>
    <row r="9" spans="1:13" x14ac:dyDescent="0.25">
      <c r="A9" s="2">
        <f t="shared" si="0"/>
        <v>3</v>
      </c>
      <c r="B9" s="3" t="s">
        <v>149</v>
      </c>
      <c r="C9" s="4">
        <v>1998</v>
      </c>
      <c r="D9" s="1" t="s">
        <v>31</v>
      </c>
      <c r="E9" s="1">
        <v>95</v>
      </c>
      <c r="F9" s="2">
        <v>27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54</v>
      </c>
      <c r="H9" s="2">
        <v>40</v>
      </c>
      <c r="I9" s="2">
        <f>LOOKUP(H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70</v>
      </c>
      <c r="J9" s="5">
        <v>16.350000000000001</v>
      </c>
      <c r="K9" s="2">
        <f>LOOKUP(J9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44</v>
      </c>
      <c r="L9" s="2">
        <f t="shared" si="1"/>
        <v>168</v>
      </c>
      <c r="M9" s="2">
        <v>3</v>
      </c>
    </row>
    <row r="10" spans="1:13" x14ac:dyDescent="0.25">
      <c r="A10" s="2">
        <f t="shared" si="0"/>
        <v>4</v>
      </c>
      <c r="B10" s="3" t="s">
        <v>148</v>
      </c>
      <c r="C10" s="4">
        <v>1998</v>
      </c>
      <c r="D10" s="1" t="s">
        <v>27</v>
      </c>
      <c r="E10" s="1">
        <v>146</v>
      </c>
      <c r="F10" s="2">
        <v>20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40</v>
      </c>
      <c r="H10" s="2">
        <v>17</v>
      </c>
      <c r="I10" s="2">
        <f>LOOKUP(H10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47</v>
      </c>
      <c r="J10" s="5">
        <v>11.47</v>
      </c>
      <c r="K10" s="2">
        <f>LOOKUP(J10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L10" s="2">
        <f t="shared" si="1"/>
        <v>161</v>
      </c>
      <c r="M10" s="2">
        <v>4</v>
      </c>
    </row>
    <row r="11" spans="1:13" x14ac:dyDescent="0.25">
      <c r="A11" s="2">
        <f t="shared" si="0"/>
        <v>5</v>
      </c>
      <c r="B11" s="3" t="s">
        <v>151</v>
      </c>
      <c r="C11" s="4">
        <v>1997</v>
      </c>
      <c r="D11" s="1" t="s">
        <v>27</v>
      </c>
      <c r="E11" s="1">
        <v>147</v>
      </c>
      <c r="F11" s="2">
        <v>22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44</v>
      </c>
      <c r="H11" s="2">
        <v>40</v>
      </c>
      <c r="I11" s="2">
        <f>LOOKUP(H11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70</v>
      </c>
      <c r="J11" s="5">
        <v>18.38</v>
      </c>
      <c r="K11" s="2">
        <f>LOOKUP(J11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36</v>
      </c>
      <c r="L11" s="2">
        <f t="shared" si="1"/>
        <v>150</v>
      </c>
      <c r="M11" s="2">
        <v>5</v>
      </c>
    </row>
    <row r="12" spans="1:13" x14ac:dyDescent="0.25">
      <c r="A12" s="2">
        <f t="shared" si="0"/>
        <v>6</v>
      </c>
      <c r="B12" s="3" t="s">
        <v>150</v>
      </c>
      <c r="C12" s="4">
        <v>1999</v>
      </c>
      <c r="D12" s="1" t="s">
        <v>23</v>
      </c>
      <c r="E12" s="1">
        <v>99</v>
      </c>
      <c r="F12" s="2">
        <v>27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54</v>
      </c>
      <c r="H12" s="2">
        <v>38</v>
      </c>
      <c r="I12" s="2">
        <f>LOOKUP(H12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68</v>
      </c>
      <c r="J12" s="5">
        <v>22.32</v>
      </c>
      <c r="K12" s="2">
        <f>LOOKUP(J12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22</v>
      </c>
      <c r="L12" s="2">
        <f t="shared" si="1"/>
        <v>144</v>
      </c>
      <c r="M12" s="2">
        <v>6</v>
      </c>
    </row>
    <row r="13" spans="1:13" x14ac:dyDescent="0.25">
      <c r="A13" s="2">
        <f t="shared" si="0"/>
        <v>0</v>
      </c>
      <c r="B13" s="3"/>
      <c r="C13" s="4"/>
      <c r="D13" s="1"/>
      <c r="E13" s="1"/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3" s="2"/>
      <c r="I13" s="2">
        <f>LOOKUP(H13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13" s="5"/>
      <c r="K13" s="2">
        <f>LOOKUP(J13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3" s="2">
        <f t="shared" ref="L13:L30" si="2">SUM(G13,I13,K13)</f>
        <v>0</v>
      </c>
      <c r="M13" s="2"/>
    </row>
    <row r="14" spans="1:13" x14ac:dyDescent="0.25">
      <c r="A14" s="2">
        <f t="shared" si="0"/>
        <v>0</v>
      </c>
      <c r="B14" s="3"/>
      <c r="C14" s="4"/>
      <c r="D14" s="1"/>
      <c r="E14" s="1"/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4" s="2"/>
      <c r="I14" s="2">
        <f>LOOKUP(H14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14" s="5"/>
      <c r="K14" s="2">
        <f>LOOKUP(J14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4" s="2">
        <f t="shared" si="2"/>
        <v>0</v>
      </c>
      <c r="M14" s="2"/>
    </row>
    <row r="15" spans="1:13" x14ac:dyDescent="0.25">
      <c r="A15" s="2">
        <f t="shared" si="0"/>
        <v>0</v>
      </c>
      <c r="B15" s="3"/>
      <c r="C15" s="4"/>
      <c r="D15" s="1"/>
      <c r="E15" s="1"/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5" s="2"/>
      <c r="I15" s="2">
        <f>LOOKUP(H15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15" s="5"/>
      <c r="K15" s="2">
        <f>LOOKUP(J15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5" s="2">
        <f t="shared" si="2"/>
        <v>0</v>
      </c>
      <c r="M15" s="2"/>
    </row>
    <row r="16" spans="1:13" x14ac:dyDescent="0.25">
      <c r="A16" s="2">
        <f t="shared" si="0"/>
        <v>0</v>
      </c>
      <c r="B16" s="3"/>
      <c r="C16" s="4"/>
      <c r="D16" s="1"/>
      <c r="E16" s="1"/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6" s="2"/>
      <c r="I16" s="2">
        <f>LOOKUP(H16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16" s="5"/>
      <c r="K16" s="2">
        <f>LOOKUP(J16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6" s="2">
        <f t="shared" si="2"/>
        <v>0</v>
      </c>
      <c r="M16" s="2"/>
    </row>
    <row r="17" spans="1:13" x14ac:dyDescent="0.25">
      <c r="A17" s="2">
        <f t="shared" si="0"/>
        <v>0</v>
      </c>
      <c r="B17" s="3"/>
      <c r="C17" s="4"/>
      <c r="D17" s="1"/>
      <c r="E17" s="1"/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7" s="2"/>
      <c r="I17" s="2">
        <f>LOOKUP(H17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17" s="5"/>
      <c r="K17" s="2">
        <f>LOOKUP(J17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7" s="2">
        <f t="shared" si="2"/>
        <v>0</v>
      </c>
      <c r="M17" s="2"/>
    </row>
    <row r="18" spans="1:13" x14ac:dyDescent="0.25">
      <c r="A18" s="2">
        <f t="shared" si="0"/>
        <v>0</v>
      </c>
      <c r="B18" s="3"/>
      <c r="C18" s="4"/>
      <c r="D18" s="1"/>
      <c r="E18" s="1"/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8" s="2"/>
      <c r="I18" s="2">
        <f>LOOKUP(H18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18" s="5"/>
      <c r="K18" s="2">
        <f>LOOKUP(J18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8" s="2">
        <f t="shared" si="2"/>
        <v>0</v>
      </c>
      <c r="M18" s="2"/>
    </row>
    <row r="19" spans="1:13" x14ac:dyDescent="0.25">
      <c r="A19" s="2">
        <f t="shared" si="0"/>
        <v>0</v>
      </c>
      <c r="B19" s="3"/>
      <c r="C19" s="4"/>
      <c r="D19" s="1"/>
      <c r="E19" s="1"/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9" s="2"/>
      <c r="I19" s="2">
        <f>LOOKUP(H19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19" s="5"/>
      <c r="K19" s="2">
        <f>LOOKUP(J19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9" s="2">
        <f t="shared" si="2"/>
        <v>0</v>
      </c>
      <c r="M19" s="2"/>
    </row>
    <row r="20" spans="1:13" x14ac:dyDescent="0.25">
      <c r="A20" s="2">
        <f t="shared" si="0"/>
        <v>0</v>
      </c>
      <c r="B20" s="3"/>
      <c r="C20" s="4"/>
      <c r="D20" s="1"/>
      <c r="E20" s="1"/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0" s="2"/>
      <c r="I20" s="2">
        <f>LOOKUP(H20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0" s="5"/>
      <c r="K20" s="2">
        <f>LOOKUP(J20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0" s="2">
        <f t="shared" si="2"/>
        <v>0</v>
      </c>
      <c r="M20" s="2"/>
    </row>
    <row r="21" spans="1:13" x14ac:dyDescent="0.25">
      <c r="A21" s="2">
        <f t="shared" si="0"/>
        <v>0</v>
      </c>
      <c r="B21" s="3"/>
      <c r="C21" s="4"/>
      <c r="D21" s="1"/>
      <c r="E21" s="1"/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1" s="2"/>
      <c r="I21" s="2">
        <f>LOOKUP(H21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1" s="5"/>
      <c r="K21" s="2">
        <f>LOOKUP(J21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1" s="2">
        <f t="shared" si="2"/>
        <v>0</v>
      </c>
      <c r="M21" s="2"/>
    </row>
    <row r="22" spans="1:13" x14ac:dyDescent="0.25">
      <c r="A22" s="2">
        <f t="shared" si="0"/>
        <v>0</v>
      </c>
      <c r="B22" s="3"/>
      <c r="C22" s="4"/>
      <c r="D22" s="1"/>
      <c r="E22" s="1"/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2" s="2"/>
      <c r="I22" s="2">
        <f>LOOKUP(H22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2" s="5"/>
      <c r="K22" s="2">
        <f>LOOKUP(J22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2" s="2">
        <f t="shared" si="2"/>
        <v>0</v>
      </c>
      <c r="M22" s="2"/>
    </row>
    <row r="23" spans="1:13" x14ac:dyDescent="0.25">
      <c r="A23" s="2">
        <f t="shared" si="0"/>
        <v>0</v>
      </c>
      <c r="B23" s="3"/>
      <c r="C23" s="4"/>
      <c r="D23" s="1"/>
      <c r="E23" s="1"/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3" s="2"/>
      <c r="I23" s="2">
        <f>LOOKUP(H23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3" s="5"/>
      <c r="K23" s="2">
        <f>LOOKUP(J23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3" s="2">
        <f t="shared" si="2"/>
        <v>0</v>
      </c>
      <c r="M23" s="2"/>
    </row>
    <row r="24" spans="1:13" x14ac:dyDescent="0.25">
      <c r="A24" s="2">
        <f t="shared" si="0"/>
        <v>0</v>
      </c>
      <c r="B24" s="3"/>
      <c r="C24" s="4"/>
      <c r="D24" s="1"/>
      <c r="E24" s="1"/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4" s="2"/>
      <c r="I24" s="2">
        <f>LOOKUP(H24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4" s="5"/>
      <c r="K24" s="2">
        <f>LOOKUP(J24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4" s="2">
        <f t="shared" si="2"/>
        <v>0</v>
      </c>
      <c r="M24" s="2"/>
    </row>
    <row r="25" spans="1:13" x14ac:dyDescent="0.25">
      <c r="A25" s="2">
        <f t="shared" si="0"/>
        <v>0</v>
      </c>
      <c r="B25" s="3"/>
      <c r="C25" s="4"/>
      <c r="D25" s="1"/>
      <c r="E25" s="1"/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5" s="2"/>
      <c r="I25" s="2">
        <f>LOOKUP(H25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5" s="5"/>
      <c r="K25" s="2">
        <f>LOOKUP(J25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5" s="2">
        <f t="shared" si="2"/>
        <v>0</v>
      </c>
      <c r="M25" s="2"/>
    </row>
    <row r="26" spans="1:13" x14ac:dyDescent="0.25">
      <c r="A26" s="2">
        <f t="shared" si="0"/>
        <v>0</v>
      </c>
      <c r="B26" s="3"/>
      <c r="C26" s="4"/>
      <c r="D26" s="1"/>
      <c r="E26" s="1"/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6" s="2"/>
      <c r="I26" s="2">
        <f>LOOKUP(H26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6" s="5"/>
      <c r="K26" s="2">
        <f>LOOKUP(J26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6" s="2">
        <f t="shared" si="2"/>
        <v>0</v>
      </c>
      <c r="M26" s="2"/>
    </row>
    <row r="27" spans="1:13" x14ac:dyDescent="0.25">
      <c r="A27" s="2">
        <f t="shared" si="0"/>
        <v>0</v>
      </c>
      <c r="B27" s="3"/>
      <c r="C27" s="4"/>
      <c r="D27" s="1"/>
      <c r="E27" s="1"/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7" s="2"/>
      <c r="I27" s="2">
        <f>LOOKUP(H27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7" s="5"/>
      <c r="K27" s="2">
        <f>LOOKUP(J27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7" s="2">
        <f t="shared" si="2"/>
        <v>0</v>
      </c>
      <c r="M27" s="2"/>
    </row>
    <row r="28" spans="1:13" x14ac:dyDescent="0.25">
      <c r="A28" s="2">
        <f t="shared" si="0"/>
        <v>0</v>
      </c>
      <c r="B28" s="3"/>
      <c r="C28" s="4"/>
      <c r="D28" s="1"/>
      <c r="E28" s="1"/>
      <c r="F28" s="2"/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8" s="2"/>
      <c r="I28" s="2">
        <f>LOOKUP(H28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8" s="5"/>
      <c r="K28" s="2">
        <f>LOOKUP(J28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8" s="2">
        <f t="shared" si="2"/>
        <v>0</v>
      </c>
      <c r="M28" s="2"/>
    </row>
    <row r="29" spans="1:13" x14ac:dyDescent="0.25">
      <c r="A29" s="2">
        <f t="shared" si="0"/>
        <v>0</v>
      </c>
      <c r="B29" s="3"/>
      <c r="C29" s="4"/>
      <c r="D29" s="1"/>
      <c r="E29" s="1"/>
      <c r="F29" s="2"/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9" s="2"/>
      <c r="I29" s="2">
        <f>LOOKUP(H29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29" s="5"/>
      <c r="K29" s="2">
        <f>LOOKUP(J29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9" s="2">
        <f t="shared" si="2"/>
        <v>0</v>
      </c>
      <c r="M29" s="2"/>
    </row>
    <row r="30" spans="1:13" x14ac:dyDescent="0.25">
      <c r="A30" s="2">
        <f t="shared" si="0"/>
        <v>0</v>
      </c>
      <c r="B30" s="3"/>
      <c r="C30" s="4"/>
      <c r="D30" s="1"/>
      <c r="E30" s="1"/>
      <c r="F30" s="2"/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30" s="2"/>
      <c r="I30" s="2">
        <f>LOOKUP(H30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J30" s="5"/>
      <c r="K30" s="2">
        <f>LOOKUP(J30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0" s="2">
        <f t="shared" si="2"/>
        <v>0</v>
      </c>
      <c r="M30" s="2"/>
    </row>
  </sheetData>
  <autoFilter ref="L4:L30"/>
  <sortState ref="B4:L9">
    <sortCondition descending="1" ref="L4"/>
  </sortState>
  <mergeCells count="13">
    <mergeCell ref="A2:M2"/>
    <mergeCell ref="A3:M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0"/>
  <sheetViews>
    <sheetView workbookViewId="0">
      <selection activeCell="A2" sqref="A2:M3"/>
    </sheetView>
  </sheetViews>
  <sheetFormatPr defaultRowHeight="15" x14ac:dyDescent="0.25"/>
  <cols>
    <col min="2" max="2" width="20.140625" customWidth="1"/>
    <col min="5" max="5" width="9" customWidth="1"/>
    <col min="14" max="14" width="28.5703125" customWidth="1"/>
    <col min="15" max="15" width="8.85546875" customWidth="1"/>
  </cols>
  <sheetData>
    <row r="2" spans="1:14" ht="18.75" x14ac:dyDescent="0.3">
      <c r="A2" s="24" t="s">
        <v>251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4" ht="18.75" x14ac:dyDescent="0.3">
      <c r="A3" s="25" t="s">
        <v>270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ht="15" customHeight="1" x14ac:dyDescent="0.25">
      <c r="A4" s="13" t="s">
        <v>0</v>
      </c>
      <c r="B4" s="13" t="s">
        <v>1</v>
      </c>
      <c r="C4" s="13" t="s">
        <v>14</v>
      </c>
      <c r="D4" s="13" t="s">
        <v>2</v>
      </c>
      <c r="E4" s="13" t="s">
        <v>15</v>
      </c>
      <c r="F4" s="13" t="s">
        <v>3</v>
      </c>
      <c r="G4" s="13"/>
      <c r="H4" s="13"/>
      <c r="I4" s="13"/>
      <c r="J4" s="13"/>
      <c r="K4" s="13"/>
      <c r="L4" s="13" t="s">
        <v>4</v>
      </c>
      <c r="M4" s="13" t="s">
        <v>0</v>
      </c>
    </row>
    <row r="5" spans="1:14" x14ac:dyDescent="0.25">
      <c r="A5" s="13"/>
      <c r="B5" s="13"/>
      <c r="C5" s="13"/>
      <c r="D5" s="13"/>
      <c r="E5" s="13"/>
      <c r="F5" s="13" t="s">
        <v>5</v>
      </c>
      <c r="G5" s="13"/>
      <c r="H5" s="13" t="s">
        <v>6</v>
      </c>
      <c r="I5" s="13"/>
      <c r="J5" s="13" t="s">
        <v>12</v>
      </c>
      <c r="K5" s="13"/>
      <c r="L5" s="13"/>
      <c r="M5" s="13"/>
    </row>
    <row r="6" spans="1:14" x14ac:dyDescent="0.25">
      <c r="A6" s="13"/>
      <c r="B6" s="13"/>
      <c r="C6" s="13"/>
      <c r="D6" s="13"/>
      <c r="E6" s="13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13"/>
      <c r="M6" s="13"/>
    </row>
    <row r="7" spans="1:14" x14ac:dyDescent="0.25">
      <c r="A7" s="2">
        <f t="shared" ref="A7:A30" si="0">M7</f>
        <v>1</v>
      </c>
      <c r="B7" s="6" t="s">
        <v>170</v>
      </c>
      <c r="C7" s="7">
        <v>1997</v>
      </c>
      <c r="D7" s="1" t="s">
        <v>31</v>
      </c>
      <c r="E7" s="2">
        <v>96</v>
      </c>
      <c r="F7" s="2">
        <v>30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60</v>
      </c>
      <c r="H7" s="2">
        <v>20</v>
      </c>
      <c r="I7" s="2">
        <f>LOOKUP(H7,{0,1,2,3,4,5,6,7,8,9,10,11,12,13,14,15,16,17,18,19,20,21,22,23,24,25,26,27,28,29,30,31,32,33,34,35,36,37,38,39,40},{0,5,10,14,18,22,26,29,32,35,38,41,44,46,48,50,52,54,56,58,60,62,64,66,68,70,72,74,76,78,80,82,84,86,88,90,92,94,96,98,100})</f>
        <v>60</v>
      </c>
      <c r="J7" s="5">
        <v>17</v>
      </c>
      <c r="K7" s="2">
        <f>LOOKUP(J7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80</v>
      </c>
      <c r="L7" s="2">
        <f t="shared" ref="L7:L30" si="1">SUM(G7,I7,K7)</f>
        <v>200</v>
      </c>
      <c r="M7" s="2">
        <v>1</v>
      </c>
    </row>
    <row r="8" spans="1:14" x14ac:dyDescent="0.25">
      <c r="A8" s="2">
        <f t="shared" si="0"/>
        <v>2</v>
      </c>
      <c r="B8" s="6" t="s">
        <v>167</v>
      </c>
      <c r="C8" s="7">
        <v>1997</v>
      </c>
      <c r="D8" s="1" t="s">
        <v>40</v>
      </c>
      <c r="E8" s="2">
        <v>65</v>
      </c>
      <c r="F8" s="2">
        <v>33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66</v>
      </c>
      <c r="H8" s="2">
        <v>23</v>
      </c>
      <c r="I8" s="2">
        <f>LOOKUP(H8,{0,1,2,3,4,5,6,7,8,9,10,11,12,13,14,15,16,17,18,19,20,21,22,23,24,25,26,27,28,29,30,31,32,33,34,35,36,37,38,39,40},{0,5,10,14,18,22,26,29,32,35,38,41,44,46,48,50,52,54,56,58,60,62,64,66,68,70,72,74,76,78,80,82,84,86,88,90,92,94,96,98,100})</f>
        <v>66</v>
      </c>
      <c r="J8" s="5">
        <v>22.22</v>
      </c>
      <c r="K8" s="2">
        <f>LOOKUP(J8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56</v>
      </c>
      <c r="L8" s="2">
        <f t="shared" si="1"/>
        <v>188</v>
      </c>
      <c r="M8" s="2">
        <v>2</v>
      </c>
    </row>
    <row r="9" spans="1:14" x14ac:dyDescent="0.25">
      <c r="A9" s="2">
        <f t="shared" si="0"/>
        <v>3</v>
      </c>
      <c r="B9" s="6" t="s">
        <v>177</v>
      </c>
      <c r="C9" s="7">
        <v>1998</v>
      </c>
      <c r="D9" s="1" t="s">
        <v>27</v>
      </c>
      <c r="E9" s="2">
        <v>145</v>
      </c>
      <c r="F9" s="2">
        <v>33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66</v>
      </c>
      <c r="H9" s="2">
        <v>16</v>
      </c>
      <c r="I9" s="2">
        <f>LOOKUP(H9,{0,1,2,3,4,5,6,7,8,9,10,11,12,13,14,15,16,17,18,19,20,21,22,23,24,25,26,27,28,29,30,31,32,33,34,35,36,37,38,39,40},{0,5,10,14,18,22,26,29,32,35,38,41,44,46,48,50,52,54,56,58,60,62,64,66,68,70,72,74,76,78,80,82,84,86,88,90,92,94,96,98,100})</f>
        <v>52</v>
      </c>
      <c r="J9" s="5">
        <v>20.18</v>
      </c>
      <c r="K9" s="2">
        <f>LOOKUP(J9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65</v>
      </c>
      <c r="L9" s="2">
        <f t="shared" si="1"/>
        <v>183</v>
      </c>
      <c r="M9" s="2">
        <v>3</v>
      </c>
    </row>
    <row r="10" spans="1:14" x14ac:dyDescent="0.25">
      <c r="A10" s="2">
        <f t="shared" si="0"/>
        <v>4</v>
      </c>
      <c r="B10" s="6" t="s">
        <v>171</v>
      </c>
      <c r="C10" s="7">
        <v>1998</v>
      </c>
      <c r="D10" s="1" t="s">
        <v>31</v>
      </c>
      <c r="E10" s="2">
        <v>97</v>
      </c>
      <c r="F10" s="2">
        <v>34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68</v>
      </c>
      <c r="H10" s="2">
        <v>12</v>
      </c>
      <c r="I10" s="2">
        <f>LOOKUP(H10,{0,1,2,3,4,5,6,7,8,9,10,11,12,13,14,15,16,17,18,19,20,21,22,23,24,25,26,27,28,29,30,31,32,33,34,35,36,37,38,39,40},{0,5,10,14,18,22,26,29,32,35,38,41,44,46,48,50,52,54,56,58,60,62,64,66,68,70,72,74,76,78,80,82,84,86,88,90,92,94,96,98,100})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J10" s="5">
        <v>19.3</v>
      </c>
      <c r="K10" s="2">
        <f>LOOKUP(J10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68</v>
      </c>
      <c r="L10" s="2">
        <f t="shared" si="1"/>
        <v>180</v>
      </c>
      <c r="M10" s="2">
        <v>4</v>
      </c>
    </row>
    <row r="11" spans="1:14" x14ac:dyDescent="0.25">
      <c r="A11" s="2">
        <f t="shared" si="0"/>
        <v>5</v>
      </c>
      <c r="B11" s="3" t="s">
        <v>172</v>
      </c>
      <c r="C11" s="4">
        <v>1998</v>
      </c>
      <c r="D11" s="1" t="s">
        <v>56</v>
      </c>
      <c r="E11" s="9">
        <v>98</v>
      </c>
      <c r="F11" s="2">
        <v>30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60</v>
      </c>
      <c r="H11" s="2">
        <v>17</v>
      </c>
      <c r="I11" s="2">
        <f>LOOKUP(H11,{0,1,2,3,4,5,6,7,8,9,10,11,12,13,14,15,16,17,18,19,20,21,22,23,24,25,26,27,28,29,30,31,32,33,34,35,36,37,38,39,40},{0,5,10,14,18,22,26,29,32,35,38,41,44,46,48,50,52,54,56,58,60,62,64,66,68,70,72,74,76,78,80,82,84,86,88,90,92,94,96,98,100})</f>
        <v>54</v>
      </c>
      <c r="J11" s="5">
        <v>21.2</v>
      </c>
      <c r="K11" s="2">
        <f>LOOKUP(J11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60</v>
      </c>
      <c r="L11" s="2">
        <f t="shared" si="1"/>
        <v>174</v>
      </c>
      <c r="M11" s="2">
        <v>5</v>
      </c>
    </row>
    <row r="12" spans="1:14" x14ac:dyDescent="0.25">
      <c r="A12" s="2">
        <f t="shared" si="0"/>
        <v>0</v>
      </c>
      <c r="B12" s="6" t="s">
        <v>173</v>
      </c>
      <c r="C12" s="7">
        <v>1997</v>
      </c>
      <c r="D12" s="1" t="s">
        <v>90</v>
      </c>
      <c r="E12" s="2">
        <v>140</v>
      </c>
      <c r="F12" s="2">
        <v>10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20</v>
      </c>
      <c r="H12" s="2">
        <v>15</v>
      </c>
      <c r="I12" s="2">
        <f>LOOKUP(H12,{0,1,2,3,4,5,6,7,8,9,10,11,12,13,14,15,16,17,18,19,20,21,22,23,24,25,26,27,28,29,30,31,32,33,34,35,36,37,38,39,40},{0,5,10,14,18,22,26,29,32,35,38,41,44,46,48,50,52,54,56,58,60,62,64,66,68,70,72,74,76,78,80,82,84,86,88,90,92,94,96,98,100})</f>
        <v>50</v>
      </c>
      <c r="J12" s="5">
        <v>15.34</v>
      </c>
      <c r="K12" s="2">
        <f>LOOKUP(J12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89</v>
      </c>
      <c r="L12" s="2">
        <f t="shared" si="1"/>
        <v>159</v>
      </c>
      <c r="M12" s="2"/>
      <c r="N12" t="s">
        <v>91</v>
      </c>
    </row>
    <row r="13" spans="1:14" x14ac:dyDescent="0.25">
      <c r="A13" s="2">
        <f t="shared" si="0"/>
        <v>6</v>
      </c>
      <c r="B13" s="3" t="s">
        <v>175</v>
      </c>
      <c r="C13" s="4">
        <v>1997</v>
      </c>
      <c r="D13" s="1" t="s">
        <v>27</v>
      </c>
      <c r="E13" s="1">
        <v>143</v>
      </c>
      <c r="F13" s="2">
        <v>28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56</v>
      </c>
      <c r="H13" s="2">
        <v>11</v>
      </c>
      <c r="I13" s="2">
        <f>LOOKUP(H13,{0,1,2,3,4,5,6,7,8,9,10,11,12,13,14,15,16,17,18,19,20,21,22,23,24,25,26,27,28,29,30,31,32,33,34,35,36,37,38,39,40},{0,5,10,14,18,22,26,29,32,35,38,41,44,46,48,50,52,54,56,58,60,62,64,66,68,70,72,74,76,78,80,82,84,86,88,90,92,94,96,98,100})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J13" s="5">
        <v>21.42</v>
      </c>
      <c r="K13" s="2">
        <f>LOOKUP(J13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59</v>
      </c>
      <c r="L13" s="2">
        <f t="shared" si="1"/>
        <v>156</v>
      </c>
      <c r="M13" s="2">
        <v>6</v>
      </c>
    </row>
    <row r="14" spans="1:14" x14ac:dyDescent="0.25">
      <c r="A14" s="2">
        <f t="shared" si="0"/>
        <v>7</v>
      </c>
      <c r="B14" s="6" t="s">
        <v>174</v>
      </c>
      <c r="C14" s="7">
        <v>1997</v>
      </c>
      <c r="D14" s="1" t="s">
        <v>27</v>
      </c>
      <c r="E14" s="2">
        <v>142</v>
      </c>
      <c r="F14" s="2">
        <v>32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64</v>
      </c>
      <c r="H14" s="2">
        <v>12</v>
      </c>
      <c r="I14" s="2">
        <f>LOOKUP(H14,{0,1,2,3,4,5,6,7,8,9,10,11,12,13,14,15,16,17,18,19,20,21,22,23,24,25,26,27,28,29,30,31,32,33,34,35,36,37,38,39,40},{0,5,10,14,18,22,26,29,32,35,38,41,44,46,48,50,52,54,56,58,60,62,64,66,68,70,72,74,76,78,80,82,84,86,88,90,92,94,96,98,100})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J14" s="5">
        <v>26.28</v>
      </c>
      <c r="K14" s="2">
        <f>LOOKUP(J14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40</v>
      </c>
      <c r="L14" s="2">
        <f t="shared" si="1"/>
        <v>148</v>
      </c>
      <c r="M14" s="2">
        <v>7</v>
      </c>
    </row>
    <row r="15" spans="1:14" x14ac:dyDescent="0.25">
      <c r="A15" s="2">
        <f t="shared" si="0"/>
        <v>8</v>
      </c>
      <c r="B15" s="6" t="s">
        <v>168</v>
      </c>
      <c r="C15" s="7">
        <v>1998</v>
      </c>
      <c r="D15" s="1" t="s">
        <v>83</v>
      </c>
      <c r="E15" s="2">
        <v>87</v>
      </c>
      <c r="F15" s="2">
        <v>18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36</v>
      </c>
      <c r="H15" s="2">
        <v>9</v>
      </c>
      <c r="I15" s="2">
        <f>LOOKUP(H15,{0,1,2,3,4,5,6,7,8,9,10,11,12,13,14,15,16,17,18,19,20,21,22,23,24,25,26,27,28,29,30,31,32,33,34,35,36,37,38,39,40},{0,5,10,14,18,22,26,29,32,35,38,41,44,46,48,50,52,54,56,58,60,62,64,66,68,70,72,74,76,78,80,82,84,86,88,90,92,94,96,98,100})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15" s="5">
        <v>17.55</v>
      </c>
      <c r="K15" s="2">
        <f>LOOKUP(J15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76</v>
      </c>
      <c r="L15" s="2">
        <f t="shared" si="1"/>
        <v>147</v>
      </c>
      <c r="M15" s="2">
        <v>8</v>
      </c>
    </row>
    <row r="16" spans="1:14" x14ac:dyDescent="0.25">
      <c r="A16" s="2">
        <f t="shared" si="0"/>
        <v>9</v>
      </c>
      <c r="B16" s="3" t="s">
        <v>169</v>
      </c>
      <c r="C16" s="4">
        <v>1998</v>
      </c>
      <c r="D16" s="1" t="s">
        <v>83</v>
      </c>
      <c r="E16" s="1">
        <v>88</v>
      </c>
      <c r="F16" s="2">
        <v>30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60</v>
      </c>
      <c r="H16" s="2">
        <v>2</v>
      </c>
      <c r="I16" s="2">
        <f>LOOKUP(H16,{0,1,2,3,4,5,6,7,8,9,10,11,12,13,14,15,16,17,18,19,20,21,22,23,24,25,26,27,28,29,30,31,32,33,34,35,36,37,38,39,40},{0,5,10,14,18,22,26,29,32,35,38,41,44,46,48,50,52,54,56,58,60,62,64,66,68,70,72,74,76,78,80,82,84,86,88,90,92,94,96,98,100})</f>
        <v>10</v>
      </c>
      <c r="J16" s="5">
        <v>19.07</v>
      </c>
      <c r="K16" s="2">
        <f>LOOKUP(J16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70</v>
      </c>
      <c r="L16" s="2">
        <f t="shared" si="1"/>
        <v>140</v>
      </c>
      <c r="M16" s="2">
        <v>9</v>
      </c>
    </row>
    <row r="17" spans="1:13" x14ac:dyDescent="0.25">
      <c r="A17" s="2">
        <f t="shared" si="0"/>
        <v>10</v>
      </c>
      <c r="B17" s="3" t="s">
        <v>178</v>
      </c>
      <c r="C17" s="4">
        <v>1997</v>
      </c>
      <c r="D17" s="1" t="s">
        <v>27</v>
      </c>
      <c r="E17" s="9">
        <v>121</v>
      </c>
      <c r="F17" s="2">
        <v>32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64</v>
      </c>
      <c r="H17" s="2">
        <v>9</v>
      </c>
      <c r="I17" s="2">
        <f>LOOKUP(H17,{0,1,2,3,4,5,6,7,8,9,10,11,12,13,14,15,16,17,18,19,20,21,22,23,24,25,26,27,28,29,30,31,32,33,34,35,36,37,38,39,40},{0,5,10,14,18,22,26,29,32,35,38,41,44,46,48,50,52,54,56,58,60,62,64,66,68,70,72,74,76,78,80,82,84,86,88,90,92,94,96,98,100})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17" s="5">
        <v>26.3</v>
      </c>
      <c r="K17" s="2">
        <f>LOOKUP(J17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39</v>
      </c>
      <c r="L17" s="2">
        <f t="shared" si="1"/>
        <v>138</v>
      </c>
      <c r="M17" s="2">
        <v>10</v>
      </c>
    </row>
    <row r="18" spans="1:13" x14ac:dyDescent="0.25">
      <c r="A18" s="2">
        <f t="shared" si="0"/>
        <v>11</v>
      </c>
      <c r="B18" s="6" t="s">
        <v>176</v>
      </c>
      <c r="C18" s="7">
        <v>1997</v>
      </c>
      <c r="D18" s="1" t="s">
        <v>27</v>
      </c>
      <c r="E18" s="2">
        <v>144</v>
      </c>
      <c r="F18" s="2">
        <v>31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H18" s="2">
        <v>9</v>
      </c>
      <c r="I18" s="2">
        <f>LOOKUP(H18,{0,1,2,3,4,5,6,7,8,9,10,11,12,13,14,15,16,17,18,19,20,21,22,23,24,25,26,27,28,29,30,31,32,33,34,35,36,37,38,39,40},{0,5,10,14,18,22,26,29,32,35,38,41,44,46,48,50,52,54,56,58,60,62,64,66,68,70,72,74,76,78,80,82,84,86,88,90,92,94,96,98,100})</f>
        <v>35</v>
      </c>
      <c r="J18" s="5">
        <v>31.11</v>
      </c>
      <c r="K18" s="2">
        <f>LOOKUP(J18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L18" s="2">
        <f t="shared" si="1"/>
        <v>123</v>
      </c>
      <c r="M18" s="2">
        <v>11</v>
      </c>
    </row>
    <row r="19" spans="1:13" x14ac:dyDescent="0.25">
      <c r="A19" s="2">
        <f t="shared" si="0"/>
        <v>12</v>
      </c>
      <c r="B19" s="3" t="s">
        <v>166</v>
      </c>
      <c r="C19" s="4">
        <v>1998</v>
      </c>
      <c r="D19" s="1" t="s">
        <v>19</v>
      </c>
      <c r="E19" s="1">
        <v>6</v>
      </c>
      <c r="F19" s="2">
        <v>6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12</v>
      </c>
      <c r="H19" s="2">
        <v>18</v>
      </c>
      <c r="I19" s="2">
        <f>LOOKUP(H19,{0,1,2,3,4,5,6,7,8,9,10,11,12,13,14,15,16,17,18,19,20,21,22,23,24,25,26,27,28,29,30,31,32,33,34,35,36,37,38,39,40},{0,5,10,14,18,22,26,29,32,35,38,41,44,46,48,50,52,54,56,58,60,62,64,66,68,70,72,74,76,78,80,82,84,86,88,90,92,94,96,98,100})</f>
        <v>56</v>
      </c>
      <c r="J19" s="5">
        <v>0</v>
      </c>
      <c r="K19" s="2">
        <f>LOOKUP(J19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9" s="2">
        <f t="shared" si="1"/>
        <v>68</v>
      </c>
      <c r="M19" s="2">
        <v>12</v>
      </c>
    </row>
    <row r="20" spans="1:13" x14ac:dyDescent="0.25">
      <c r="A20" s="2">
        <f t="shared" si="0"/>
        <v>0</v>
      </c>
      <c r="B20" s="6"/>
      <c r="C20" s="7"/>
      <c r="D20" s="1"/>
      <c r="E20" s="2"/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0" s="2"/>
      <c r="I20" s="2">
        <f>LOOKUP(H20,{0,1,2,3,4,5,6,7,8,9,10,11,12,13,14,15,16,17,18,19,20,21,22,23,24,25,26,27,28,29,30,31,32,33,34,35,36,37,38,39,40},{0,5,10,14,18,22,26,29,32,35,38,41,44,46,48,50,52,54,56,58,60,62,64,66,68,70,72,74,76,78,80,82,84,86,88,90,92,94,96,98,100})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0" s="5"/>
      <c r="K20" s="2">
        <f>LOOKUP(J20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0" s="2">
        <f t="shared" si="1"/>
        <v>0</v>
      </c>
      <c r="M20" s="2"/>
    </row>
    <row r="21" spans="1:13" x14ac:dyDescent="0.25">
      <c r="A21" s="2">
        <f t="shared" si="0"/>
        <v>0</v>
      </c>
      <c r="B21" s="6"/>
      <c r="C21" s="7"/>
      <c r="D21" s="1"/>
      <c r="E21" s="2"/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1" s="2"/>
      <c r="I21" s="2">
        <f>LOOKUP(H21,{0,1,2,3,4,5,6,7,8,9,10,11,12,13,14,15,16,17,18,19,20,21,22,23,24,25,26,27,28,29,30,31,32,33,34,35,36,37,38,39,40},{0,5,10,14,18,22,26,29,32,35,38,41,44,46,48,50,52,54,56,58,60,62,64,66,68,70,72,74,76,78,80,82,84,86,88,90,92,94,96,98,100})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1" s="5"/>
      <c r="K21" s="2">
        <f>LOOKUP(J21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1" s="2">
        <f t="shared" si="1"/>
        <v>0</v>
      </c>
      <c r="M21" s="2"/>
    </row>
    <row r="22" spans="1:13" x14ac:dyDescent="0.25">
      <c r="A22" s="2">
        <f t="shared" si="0"/>
        <v>0</v>
      </c>
      <c r="B22" s="3"/>
      <c r="C22" s="4"/>
      <c r="D22" s="1"/>
      <c r="E22" s="1"/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2" s="2"/>
      <c r="I22" s="2">
        <f>LOOKUP(H22,{0,1,2,3,4,5,6,7,8,9,10,11,12,13,14,15,16,17,18,19,20,21,22,23,24,25,26,27,28,29,30,31,32,33,34,35,36,37,38,39,40},{0,5,10,14,18,22,26,29,32,35,38,41,44,46,48,50,52,54,56,58,60,62,64,66,68,70,72,74,76,78,80,82,84,86,88,90,92,94,96,98,100})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2" s="5"/>
      <c r="K22" s="2">
        <f>LOOKUP(J22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2" s="2">
        <f t="shared" si="1"/>
        <v>0</v>
      </c>
      <c r="M22" s="2"/>
    </row>
    <row r="23" spans="1:13" x14ac:dyDescent="0.25">
      <c r="A23" s="2">
        <f t="shared" si="0"/>
        <v>0</v>
      </c>
      <c r="B23" s="6"/>
      <c r="C23" s="7"/>
      <c r="D23" s="1"/>
      <c r="E23" s="2"/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3" s="2"/>
      <c r="I23" s="2">
        <f>LOOKUP(H23,{0,1,2,3,4,5,6,7,8,9,10,11,12,13,14,15,16,17,18,19,20,21,22,23,24,25,26,27,28,29,30,31,32,33,34,35,36,37,38,39,40},{0,5,10,14,18,22,26,29,32,35,38,41,44,46,48,50,52,54,56,58,60,62,64,66,68,70,72,74,76,78,80,82,84,86,88,90,92,94,96,98,100})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3" s="5"/>
      <c r="K23" s="2">
        <f>LOOKUP(J23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3" s="2">
        <f t="shared" si="1"/>
        <v>0</v>
      </c>
      <c r="M23" s="2"/>
    </row>
    <row r="24" spans="1:13" x14ac:dyDescent="0.25">
      <c r="A24" s="2">
        <f t="shared" si="0"/>
        <v>0</v>
      </c>
      <c r="B24" s="6"/>
      <c r="C24" s="7"/>
      <c r="D24" s="1"/>
      <c r="E24" s="2"/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4" s="2"/>
      <c r="I24" s="2">
        <f>LOOKUP(H24,{0,1,2,3,4,5,6,7,8,9,10,11,12,13,14,15,16,17,18,19,20,21,22,23,24,25,26,27,28,29,30,31,32,33,34,35,36,37,38,39,40},{0,5,10,14,18,22,26,29,32,35,38,41,44,46,48,50,52,54,56,58,60,62,64,66,68,70,72,74,76,78,80,82,84,86,88,90,92,94,96,98,100})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4" s="5"/>
      <c r="K24" s="2">
        <f>LOOKUP(J24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4" s="2">
        <f t="shared" si="1"/>
        <v>0</v>
      </c>
      <c r="M24" s="2"/>
    </row>
    <row r="25" spans="1:13" x14ac:dyDescent="0.25">
      <c r="A25" s="2">
        <f t="shared" si="0"/>
        <v>0</v>
      </c>
      <c r="B25" s="3"/>
      <c r="C25" s="4"/>
      <c r="D25" s="1"/>
      <c r="E25" s="1"/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5" s="2"/>
      <c r="I25" s="2">
        <f>LOOKUP(H25,{0,1,2,3,4,5,6,7,8,9,10,11,12,13,14,15,16,17,18,19,20,21,22,23,24,25,26,27,28,29,30,31,32,33,34,35,36,37,38,39,40},{0,5,10,14,18,22,26,29,32,35,38,41,44,46,48,50,52,54,56,58,60,62,64,66,68,70,72,74,76,78,80,82,84,86,88,90,92,94,96,98,100})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5" s="5"/>
      <c r="K25" s="2">
        <f>LOOKUP(J25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5" s="2">
        <f t="shared" si="1"/>
        <v>0</v>
      </c>
      <c r="M25" s="2"/>
    </row>
    <row r="26" spans="1:13" x14ac:dyDescent="0.25">
      <c r="A26" s="2">
        <f t="shared" si="0"/>
        <v>0</v>
      </c>
      <c r="B26" s="6"/>
      <c r="C26" s="7"/>
      <c r="D26" s="1"/>
      <c r="E26" s="2"/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6" s="2"/>
      <c r="I26" s="2">
        <f>LOOKUP(H26,{0,1,2,3,4,5,6,7,8,9,10,11,12,13,14,15,16,17,18,19,20,21,22,23,24,25,26,27,28,29,30,31,32,33,34,35,36,37,38,39,40},{0,5,10,14,18,22,26,29,32,35,38,41,44,46,48,50,52,54,56,58,60,62,64,66,68,70,72,74,76,78,80,82,84,86,88,90,92,94,96,98,100})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6" s="5"/>
      <c r="K26" s="2">
        <f>LOOKUP(J26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6" s="2">
        <f t="shared" si="1"/>
        <v>0</v>
      </c>
      <c r="M26" s="2"/>
    </row>
    <row r="27" spans="1:13" x14ac:dyDescent="0.25">
      <c r="A27" s="2">
        <f t="shared" si="0"/>
        <v>0</v>
      </c>
      <c r="B27" s="6"/>
      <c r="C27" s="7"/>
      <c r="D27" s="1"/>
      <c r="E27" s="2"/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7" s="2"/>
      <c r="I27" s="2">
        <f>LOOKUP(H27,{0,1,2,3,4,5,6,7,8,9,10,11,12,13,14,15,16,17,18,19,20,21,22,23,24,25,26,27,28,29,30,31,32,33,34,35,36,37,38,39,40},{0,5,10,14,18,22,26,29,32,35,38,41,44,46,48,50,52,54,56,58,60,62,64,66,68,70,72,74,76,78,80,82,84,86,88,90,92,94,96,98,100})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7" s="5"/>
      <c r="K27" s="2">
        <f>LOOKUP(J27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7" s="2">
        <f t="shared" si="1"/>
        <v>0</v>
      </c>
      <c r="M27" s="2"/>
    </row>
    <row r="28" spans="1:13" x14ac:dyDescent="0.25">
      <c r="A28" s="2">
        <f t="shared" si="0"/>
        <v>0</v>
      </c>
      <c r="B28" s="3"/>
      <c r="C28" s="4"/>
      <c r="D28" s="1"/>
      <c r="E28" s="1"/>
      <c r="F28" s="2"/>
      <c r="G28" s="2">
        <f>LOOKUP(F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8" s="2"/>
      <c r="I28" s="2">
        <f>LOOKUP(H28,{0,1,2,3,4,5,6,7,8,9,10,11,12,13,14,15,16,17,18,19,20,21,22,23,24,25,26,27,28,29,30,31,32,33,34,35,36,37,38,39,40},{0,5,10,14,18,22,26,29,32,35,38,41,44,46,48,50,52,54,56,58,60,62,64,66,68,70,72,74,76,78,80,82,84,86,88,90,92,94,96,98,100})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8" s="5"/>
      <c r="K28" s="2">
        <f>LOOKUP(J28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8" s="2">
        <f t="shared" si="1"/>
        <v>0</v>
      </c>
      <c r="M28" s="2"/>
    </row>
    <row r="29" spans="1:13" x14ac:dyDescent="0.25">
      <c r="A29" s="2">
        <f t="shared" si="0"/>
        <v>0</v>
      </c>
      <c r="B29" s="6"/>
      <c r="C29" s="7"/>
      <c r="D29" s="1"/>
      <c r="E29" s="2"/>
      <c r="F29" s="2"/>
      <c r="G29" s="2">
        <f>LOOKUP(F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9" s="2"/>
      <c r="I29" s="2">
        <f>LOOKUP(H29,{0,1,2,3,4,5,6,7,8,9,10,11,12,13,14,15,16,17,18,19,20,21,22,23,24,25,26,27,28,29,30,31,32,33,34,35,36,37,38,39,40},{0,5,10,14,18,22,26,29,32,35,38,41,44,46,48,50,52,54,56,58,60,62,64,66,68,70,72,74,76,78,80,82,84,86,88,90,92,94,96,98,100})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29" s="5"/>
      <c r="K29" s="2">
        <f>LOOKUP(J29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9" s="2">
        <f t="shared" si="1"/>
        <v>0</v>
      </c>
      <c r="M29" s="2"/>
    </row>
    <row r="30" spans="1:13" x14ac:dyDescent="0.25">
      <c r="A30" s="2">
        <f t="shared" si="0"/>
        <v>0</v>
      </c>
      <c r="B30" s="6"/>
      <c r="C30" s="7"/>
      <c r="D30" s="1"/>
      <c r="E30" s="2"/>
      <c r="F30" s="2"/>
      <c r="G30" s="2">
        <f>LOOKUP(F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30" s="2"/>
      <c r="I30" s="2">
        <f>LOOKUP(H30,{0,1,2,3,4,5,6,7,8,9,10,11,12,13,14,15,16,17,18,19,20,21,22,23,24,25,26,27,28,29,30,31,32,33,34,35,36,37,38,39,40},{0,5,10,14,18,22,26,29,32,35,38,41,44,46,48,50,52,54,56,58,60,62,64,66,68,70,72,74,76,78,80,82,84,86,88,90,92,94,96,98,100})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J30" s="5"/>
      <c r="K30" s="2">
        <f>LOOKUP(J30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30" s="2">
        <f t="shared" si="1"/>
        <v>0</v>
      </c>
      <c r="M30" s="2"/>
    </row>
  </sheetData>
  <autoFilter ref="L4:L30">
    <sortState ref="A8:N27">
      <sortCondition descending="1" ref="L1:L27"/>
    </sortState>
  </autoFilter>
  <mergeCells count="13">
    <mergeCell ref="A2:M2"/>
    <mergeCell ref="A3:M3"/>
    <mergeCell ref="A4:A6"/>
    <mergeCell ref="B4:B6"/>
    <mergeCell ref="C4:C6"/>
    <mergeCell ref="D4:D6"/>
    <mergeCell ref="E4:E6"/>
    <mergeCell ref="L4:L6"/>
    <mergeCell ref="M4:M6"/>
    <mergeCell ref="F5:G5"/>
    <mergeCell ref="H5:I5"/>
    <mergeCell ref="J5:K5"/>
    <mergeCell ref="F4:K4"/>
  </mergeCells>
  <pageMargins left="0.7" right="0.7" top="0.75" bottom="0.75" header="0.3" footer="0.3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B1" workbookViewId="0">
      <selection activeCell="P27" sqref="N1:P27"/>
    </sheetView>
  </sheetViews>
  <sheetFormatPr defaultRowHeight="15" x14ac:dyDescent="0.25"/>
  <cols>
    <col min="2" max="2" width="33.28515625" customWidth="1"/>
    <col min="5" max="5" width="9.85546875" customWidth="1"/>
    <col min="14" max="14" width="27" customWidth="1"/>
    <col min="15" max="15" width="9.7109375" customWidth="1"/>
  </cols>
  <sheetData>
    <row r="1" spans="1:13" ht="15" customHeight="1" x14ac:dyDescent="0.25">
      <c r="A1" s="13" t="s">
        <v>0</v>
      </c>
      <c r="B1" s="13" t="s">
        <v>1</v>
      </c>
      <c r="C1" s="13" t="s">
        <v>14</v>
      </c>
      <c r="D1" s="13" t="s">
        <v>2</v>
      </c>
      <c r="E1" s="13" t="s">
        <v>15</v>
      </c>
      <c r="F1" s="13" t="s">
        <v>3</v>
      </c>
      <c r="G1" s="13"/>
      <c r="H1" s="13"/>
      <c r="I1" s="13"/>
      <c r="J1" s="13"/>
      <c r="K1" s="13"/>
      <c r="L1" s="13" t="s">
        <v>4</v>
      </c>
      <c r="M1" s="13" t="s">
        <v>0</v>
      </c>
    </row>
    <row r="2" spans="1:13" x14ac:dyDescent="0.25">
      <c r="A2" s="13"/>
      <c r="B2" s="13"/>
      <c r="C2" s="13"/>
      <c r="D2" s="13"/>
      <c r="E2" s="13"/>
      <c r="F2" s="13" t="s">
        <v>5</v>
      </c>
      <c r="G2" s="13"/>
      <c r="H2" s="13" t="s">
        <v>6</v>
      </c>
      <c r="I2" s="13"/>
      <c r="J2" s="13" t="s">
        <v>11</v>
      </c>
      <c r="K2" s="13"/>
      <c r="L2" s="13"/>
      <c r="M2" s="13"/>
    </row>
    <row r="3" spans="1:13" x14ac:dyDescent="0.25">
      <c r="A3" s="13"/>
      <c r="B3" s="13"/>
      <c r="C3" s="13"/>
      <c r="D3" s="13"/>
      <c r="E3" s="13"/>
      <c r="F3" s="1" t="s">
        <v>8</v>
      </c>
      <c r="G3" s="1" t="s">
        <v>9</v>
      </c>
      <c r="H3" s="1" t="s">
        <v>13</v>
      </c>
      <c r="I3" s="1" t="s">
        <v>9</v>
      </c>
      <c r="J3" s="1" t="s">
        <v>8</v>
      </c>
      <c r="K3" s="1" t="s">
        <v>9</v>
      </c>
      <c r="L3" s="13"/>
      <c r="M3" s="13"/>
    </row>
    <row r="4" spans="1:13" x14ac:dyDescent="0.25">
      <c r="A4" s="2">
        <f>M4</f>
        <v>0</v>
      </c>
      <c r="B4" s="3"/>
      <c r="C4" s="4"/>
      <c r="D4" s="1"/>
      <c r="E4" s="1"/>
      <c r="F4" s="2"/>
      <c r="G4" s="2">
        <f>LOOKUP(F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" s="2"/>
      <c r="I4" s="2">
        <f>LOOKUP(H4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4" s="5"/>
      <c r="K4" s="2">
        <f>LOOKUP(J4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" s="2">
        <f t="shared" ref="L4:L27" si="0">SUM(G4,I4,K4)</f>
        <v>0</v>
      </c>
      <c r="M4" s="2"/>
    </row>
    <row r="5" spans="1:13" x14ac:dyDescent="0.25">
      <c r="A5" s="2">
        <f t="shared" ref="A5:A27" si="1">M5</f>
        <v>0</v>
      </c>
      <c r="B5" s="6"/>
      <c r="C5" s="7"/>
      <c r="D5" s="1"/>
      <c r="E5" s="2"/>
      <c r="F5" s="2"/>
      <c r="G5" s="2">
        <f>LOOKUP(F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" s="2"/>
      <c r="I5" s="2">
        <f>LOOKUP(H5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5" s="5"/>
      <c r="K5" s="2">
        <f>LOOKUP(J5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" s="2">
        <f t="shared" si="0"/>
        <v>0</v>
      </c>
      <c r="M5" s="2"/>
    </row>
    <row r="6" spans="1:13" x14ac:dyDescent="0.25">
      <c r="A6" s="2">
        <f t="shared" si="1"/>
        <v>0</v>
      </c>
      <c r="B6" s="6"/>
      <c r="C6" s="7"/>
      <c r="D6" s="2"/>
      <c r="E6" s="2"/>
      <c r="F6" s="2"/>
      <c r="G6" s="2">
        <f>LOOKUP(F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6" s="2"/>
      <c r="I6" s="2">
        <f>LOOKUP(H6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6" s="5"/>
      <c r="K6" s="2">
        <f>LOOKUP(J6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6" s="2">
        <f t="shared" si="0"/>
        <v>0</v>
      </c>
      <c r="M6" s="2"/>
    </row>
    <row r="7" spans="1:13" x14ac:dyDescent="0.25">
      <c r="A7" s="2">
        <f t="shared" si="1"/>
        <v>0</v>
      </c>
      <c r="B7" s="6"/>
      <c r="C7" s="7"/>
      <c r="D7" s="2"/>
      <c r="E7" s="2"/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7" s="2"/>
      <c r="I7" s="2">
        <f>LOOKUP(H7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7" s="5"/>
      <c r="K7" s="2">
        <f>LOOKUP(J7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7" s="2">
        <f t="shared" si="0"/>
        <v>0</v>
      </c>
      <c r="M7" s="2"/>
    </row>
    <row r="8" spans="1:13" x14ac:dyDescent="0.25">
      <c r="A8" s="2">
        <f t="shared" si="1"/>
        <v>0</v>
      </c>
      <c r="B8" s="6"/>
      <c r="C8" s="7"/>
      <c r="D8" s="2"/>
      <c r="E8" s="2"/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8" s="2"/>
      <c r="I8" s="2">
        <f>LOOKUP(H8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8" s="5"/>
      <c r="K8" s="2">
        <f>LOOKUP(J8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8" s="2">
        <f t="shared" si="0"/>
        <v>0</v>
      </c>
      <c r="M8" s="2"/>
    </row>
    <row r="9" spans="1:13" x14ac:dyDescent="0.25">
      <c r="A9" s="2">
        <f t="shared" si="1"/>
        <v>0</v>
      </c>
      <c r="B9" s="3"/>
      <c r="C9" s="4"/>
      <c r="D9" s="1"/>
      <c r="E9" s="1"/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9" s="2"/>
      <c r="I9" s="2">
        <f>LOOKUP(H9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9" s="5"/>
      <c r="K9" s="2">
        <f>LOOKUP(J9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9" s="2">
        <f t="shared" si="0"/>
        <v>0</v>
      </c>
      <c r="M9" s="2"/>
    </row>
    <row r="10" spans="1:13" x14ac:dyDescent="0.25">
      <c r="A10" s="2">
        <f t="shared" si="1"/>
        <v>0</v>
      </c>
      <c r="B10" s="6"/>
      <c r="C10" s="7"/>
      <c r="D10" s="1"/>
      <c r="E10" s="2"/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0" s="2"/>
      <c r="I10" s="2">
        <f>LOOKUP(H10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0" s="5"/>
      <c r="K10" s="2">
        <f>LOOKUP(J10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0" s="2">
        <f t="shared" si="0"/>
        <v>0</v>
      </c>
      <c r="M10" s="2"/>
    </row>
    <row r="11" spans="1:13" x14ac:dyDescent="0.25">
      <c r="A11" s="2">
        <f t="shared" si="1"/>
        <v>0</v>
      </c>
      <c r="B11" s="6"/>
      <c r="C11" s="7"/>
      <c r="D11" s="2"/>
      <c r="E11" s="2"/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1" s="2"/>
      <c r="I11" s="2">
        <f>LOOKUP(H11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1" s="5"/>
      <c r="K11" s="2">
        <f>LOOKUP(J11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1" s="2">
        <f t="shared" si="0"/>
        <v>0</v>
      </c>
      <c r="M11" s="2"/>
    </row>
    <row r="12" spans="1:13" x14ac:dyDescent="0.25">
      <c r="A12" s="2">
        <f t="shared" si="1"/>
        <v>0</v>
      </c>
      <c r="B12" s="6"/>
      <c r="C12" s="7"/>
      <c r="D12" s="2"/>
      <c r="E12" s="2"/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2" s="2"/>
      <c r="I12" s="2">
        <f>LOOKUP(H12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2" s="5"/>
      <c r="K12" s="2">
        <f>LOOKUP(J12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2" s="2">
        <f t="shared" si="0"/>
        <v>0</v>
      </c>
      <c r="M12" s="2"/>
    </row>
    <row r="13" spans="1:13" x14ac:dyDescent="0.25">
      <c r="A13" s="2">
        <f t="shared" si="1"/>
        <v>0</v>
      </c>
      <c r="B13" s="6"/>
      <c r="C13" s="7"/>
      <c r="D13" s="2"/>
      <c r="E13" s="2"/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3" s="2"/>
      <c r="I13" s="2">
        <f>LOOKUP(H13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3" s="5"/>
      <c r="K13" s="2">
        <f>LOOKUP(J13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3" s="2">
        <f t="shared" si="0"/>
        <v>0</v>
      </c>
      <c r="M13" s="2"/>
    </row>
    <row r="14" spans="1:13" x14ac:dyDescent="0.25">
      <c r="A14" s="2">
        <f t="shared" si="1"/>
        <v>0</v>
      </c>
      <c r="B14" s="3"/>
      <c r="C14" s="4"/>
      <c r="D14" s="1"/>
      <c r="E14" s="1"/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4" s="2"/>
      <c r="I14" s="2">
        <f>LOOKUP(H14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4" s="5"/>
      <c r="K14" s="2">
        <f>LOOKUP(J14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4" s="2">
        <f t="shared" si="0"/>
        <v>0</v>
      </c>
      <c r="M14" s="2"/>
    </row>
    <row r="15" spans="1:13" x14ac:dyDescent="0.25">
      <c r="A15" s="2">
        <f t="shared" si="1"/>
        <v>0</v>
      </c>
      <c r="B15" s="6"/>
      <c r="C15" s="7"/>
      <c r="D15" s="1"/>
      <c r="E15" s="2"/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5" s="2"/>
      <c r="I15" s="2">
        <f>LOOKUP(H15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5" s="5"/>
      <c r="K15" s="2">
        <f>LOOKUP(J15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5" s="2">
        <f t="shared" si="0"/>
        <v>0</v>
      </c>
      <c r="M15" s="2"/>
    </row>
    <row r="16" spans="1:13" x14ac:dyDescent="0.25">
      <c r="A16" s="2">
        <f t="shared" si="1"/>
        <v>0</v>
      </c>
      <c r="B16" s="6"/>
      <c r="C16" s="7"/>
      <c r="D16" s="2"/>
      <c r="E16" s="2"/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6" s="2"/>
      <c r="I16" s="2">
        <f>LOOKUP(H16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6" s="5"/>
      <c r="K16" s="2">
        <f>LOOKUP(J16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6" s="2">
        <f t="shared" si="0"/>
        <v>0</v>
      </c>
      <c r="M16" s="2"/>
    </row>
    <row r="17" spans="1:13" x14ac:dyDescent="0.25">
      <c r="A17" s="2">
        <f t="shared" si="1"/>
        <v>0</v>
      </c>
      <c r="B17" s="6"/>
      <c r="C17" s="7"/>
      <c r="D17" s="2"/>
      <c r="E17" s="2"/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7" s="2"/>
      <c r="I17" s="2">
        <f>LOOKUP(H17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7" s="5"/>
      <c r="K17" s="2">
        <f>LOOKUP(J17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7" s="2">
        <f t="shared" si="0"/>
        <v>0</v>
      </c>
      <c r="M17" s="2"/>
    </row>
    <row r="18" spans="1:13" x14ac:dyDescent="0.25">
      <c r="A18" s="2">
        <f t="shared" si="1"/>
        <v>0</v>
      </c>
      <c r="B18" s="6"/>
      <c r="C18" s="7"/>
      <c r="D18" s="2"/>
      <c r="E18" s="2"/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8" s="2"/>
      <c r="I18" s="2">
        <f>LOOKUP(H18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8" s="5"/>
      <c r="K18" s="2">
        <f>LOOKUP(J18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8" s="2">
        <f t="shared" si="0"/>
        <v>0</v>
      </c>
      <c r="M18" s="2"/>
    </row>
    <row r="19" spans="1:13" x14ac:dyDescent="0.25">
      <c r="A19" s="2">
        <f t="shared" si="1"/>
        <v>0</v>
      </c>
      <c r="B19" s="3"/>
      <c r="C19" s="4"/>
      <c r="D19" s="1"/>
      <c r="E19" s="1"/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9" s="2"/>
      <c r="I19" s="2">
        <f>LOOKUP(H19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19" s="5"/>
      <c r="K19" s="2">
        <f>LOOKUP(J19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9" s="2">
        <f t="shared" si="0"/>
        <v>0</v>
      </c>
      <c r="M19" s="2"/>
    </row>
    <row r="20" spans="1:13" x14ac:dyDescent="0.25">
      <c r="A20" s="2">
        <f t="shared" si="1"/>
        <v>0</v>
      </c>
      <c r="B20" s="6"/>
      <c r="C20" s="7"/>
      <c r="D20" s="1"/>
      <c r="E20" s="2"/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0" s="2"/>
      <c r="I20" s="2">
        <f>LOOKUP(H20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20" s="5"/>
      <c r="K20" s="2">
        <f>LOOKUP(J20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0" s="2">
        <f t="shared" si="0"/>
        <v>0</v>
      </c>
      <c r="M20" s="2"/>
    </row>
    <row r="21" spans="1:13" x14ac:dyDescent="0.25">
      <c r="A21" s="2">
        <f t="shared" si="1"/>
        <v>0</v>
      </c>
      <c r="B21" s="6"/>
      <c r="C21" s="7"/>
      <c r="D21" s="2"/>
      <c r="E21" s="2"/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1" s="2"/>
      <c r="I21" s="2">
        <f>LOOKUP(H21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21" s="5"/>
      <c r="K21" s="2">
        <f>LOOKUP(J21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1" s="2">
        <f t="shared" si="0"/>
        <v>0</v>
      </c>
      <c r="M21" s="2"/>
    </row>
    <row r="22" spans="1:13" x14ac:dyDescent="0.25">
      <c r="A22" s="2">
        <f t="shared" si="1"/>
        <v>0</v>
      </c>
      <c r="B22" s="6"/>
      <c r="C22" s="7"/>
      <c r="D22" s="2"/>
      <c r="E22" s="2"/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2" s="2"/>
      <c r="I22" s="2">
        <f>LOOKUP(H22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22" s="5"/>
      <c r="K22" s="2">
        <f>LOOKUP(J22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2" s="2">
        <f t="shared" si="0"/>
        <v>0</v>
      </c>
      <c r="M22" s="2"/>
    </row>
    <row r="23" spans="1:13" x14ac:dyDescent="0.25">
      <c r="A23" s="2">
        <f t="shared" si="1"/>
        <v>0</v>
      </c>
      <c r="B23" s="6"/>
      <c r="C23" s="7"/>
      <c r="D23" s="2"/>
      <c r="E23" s="2"/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3" s="2"/>
      <c r="I23" s="2">
        <f>LOOKUP(H23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23" s="5"/>
      <c r="K23" s="2">
        <f>LOOKUP(J23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3" s="2">
        <f t="shared" si="0"/>
        <v>0</v>
      </c>
      <c r="M23" s="2"/>
    </row>
    <row r="24" spans="1:13" x14ac:dyDescent="0.25">
      <c r="A24" s="2">
        <f t="shared" si="1"/>
        <v>0</v>
      </c>
      <c r="B24" s="6"/>
      <c r="C24" s="7"/>
      <c r="D24" s="2"/>
      <c r="E24" s="2"/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4" s="2"/>
      <c r="I24" s="2">
        <f>LOOKUP(H24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24" s="5"/>
      <c r="K24" s="2">
        <f>LOOKUP(J24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4" s="2">
        <f t="shared" si="0"/>
        <v>0</v>
      </c>
      <c r="M24" s="2"/>
    </row>
    <row r="25" spans="1:13" x14ac:dyDescent="0.25">
      <c r="A25" s="2">
        <f t="shared" si="1"/>
        <v>0</v>
      </c>
      <c r="B25" s="6"/>
      <c r="C25" s="7"/>
      <c r="D25" s="2"/>
      <c r="E25" s="2"/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5" s="2"/>
      <c r="I25" s="2">
        <f>LOOKUP(H25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25" s="5"/>
      <c r="K25" s="2">
        <f>LOOKUP(J25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5" s="2">
        <f t="shared" si="0"/>
        <v>0</v>
      </c>
      <c r="M25" s="2"/>
    </row>
    <row r="26" spans="1:13" x14ac:dyDescent="0.25">
      <c r="A26" s="2">
        <f t="shared" si="1"/>
        <v>0</v>
      </c>
      <c r="B26" s="6"/>
      <c r="C26" s="7"/>
      <c r="D26" s="2"/>
      <c r="E26" s="2"/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6" s="2"/>
      <c r="I26" s="2">
        <f>LOOKUP(H26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26" s="5"/>
      <c r="K26" s="2">
        <f>LOOKUP(J26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6" s="2">
        <f t="shared" si="0"/>
        <v>0</v>
      </c>
      <c r="M26" s="2"/>
    </row>
    <row r="27" spans="1:13" x14ac:dyDescent="0.25">
      <c r="A27" s="2">
        <f t="shared" si="1"/>
        <v>0</v>
      </c>
      <c r="B27" s="3"/>
      <c r="C27" s="4"/>
      <c r="D27" s="1"/>
      <c r="E27" s="1"/>
      <c r="F27" s="2"/>
      <c r="G27" s="2">
        <f>LOOKUP(F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7" s="2"/>
      <c r="I27" s="2">
        <f>LOOKUP(H27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0</v>
      </c>
      <c r="J27" s="5"/>
      <c r="K27" s="2">
        <f>LOOKUP(J27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7" s="2">
        <f t="shared" si="0"/>
        <v>0</v>
      </c>
      <c r="M27" s="2"/>
    </row>
  </sheetData>
  <autoFilter ref="L1:L27"/>
  <mergeCells count="11">
    <mergeCell ref="A1:A3"/>
    <mergeCell ref="B1:B3"/>
    <mergeCell ref="C1:C3"/>
    <mergeCell ref="D1:D3"/>
    <mergeCell ref="E1:E3"/>
    <mergeCell ref="L1:L3"/>
    <mergeCell ref="M1:M3"/>
    <mergeCell ref="F2:G2"/>
    <mergeCell ref="H2:I2"/>
    <mergeCell ref="J2:K2"/>
    <mergeCell ref="F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B1" workbookViewId="0">
      <selection activeCell="P26" sqref="N1:P26"/>
    </sheetView>
  </sheetViews>
  <sheetFormatPr defaultRowHeight="15" x14ac:dyDescent="0.25"/>
  <cols>
    <col min="2" max="2" width="33.5703125" customWidth="1"/>
    <col min="3" max="3" width="9.5703125" customWidth="1"/>
    <col min="4" max="4" width="9.7109375" customWidth="1"/>
    <col min="5" max="5" width="7.7109375" customWidth="1"/>
    <col min="14" max="14" width="26" customWidth="1"/>
    <col min="15" max="15" width="9.28515625" customWidth="1"/>
    <col min="16" max="16" width="13.140625" customWidth="1"/>
  </cols>
  <sheetData>
    <row r="1" spans="1:13" ht="15" customHeight="1" x14ac:dyDescent="0.25">
      <c r="A1" s="13" t="s">
        <v>0</v>
      </c>
      <c r="B1" s="13" t="s">
        <v>1</v>
      </c>
      <c r="C1" s="13" t="s">
        <v>14</v>
      </c>
      <c r="D1" s="13" t="s">
        <v>2</v>
      </c>
      <c r="E1" s="13" t="s">
        <v>15</v>
      </c>
      <c r="F1" s="13" t="s">
        <v>3</v>
      </c>
      <c r="G1" s="13"/>
      <c r="H1" s="13"/>
      <c r="I1" s="13"/>
      <c r="J1" s="13"/>
      <c r="K1" s="13"/>
      <c r="L1" s="13" t="s">
        <v>4</v>
      </c>
      <c r="M1" s="13" t="s">
        <v>0</v>
      </c>
    </row>
    <row r="2" spans="1:13" x14ac:dyDescent="0.25">
      <c r="A2" s="13"/>
      <c r="B2" s="13"/>
      <c r="C2" s="13"/>
      <c r="D2" s="13"/>
      <c r="E2" s="13"/>
      <c r="F2" s="13" t="s">
        <v>5</v>
      </c>
      <c r="G2" s="13"/>
      <c r="H2" s="13" t="s">
        <v>6</v>
      </c>
      <c r="I2" s="13"/>
      <c r="J2" s="13" t="s">
        <v>12</v>
      </c>
      <c r="K2" s="13"/>
      <c r="L2" s="13"/>
      <c r="M2" s="13"/>
    </row>
    <row r="3" spans="1:13" x14ac:dyDescent="0.25">
      <c r="A3" s="13"/>
      <c r="B3" s="13"/>
      <c r="C3" s="13"/>
      <c r="D3" s="13"/>
      <c r="E3" s="13"/>
      <c r="F3" s="1" t="s">
        <v>8</v>
      </c>
      <c r="G3" s="1" t="s">
        <v>9</v>
      </c>
      <c r="H3" s="1" t="s">
        <v>8</v>
      </c>
      <c r="I3" s="1" t="s">
        <v>9</v>
      </c>
      <c r="J3" s="1" t="s">
        <v>8</v>
      </c>
      <c r="K3" s="1" t="s">
        <v>9</v>
      </c>
      <c r="L3" s="13"/>
      <c r="M3" s="13"/>
    </row>
    <row r="4" spans="1:13" x14ac:dyDescent="0.25">
      <c r="A4" s="2">
        <f t="shared" ref="A4:A26" si="0">M4</f>
        <v>0</v>
      </c>
      <c r="B4" s="6"/>
      <c r="C4" s="7"/>
      <c r="D4" s="2"/>
      <c r="E4" s="2"/>
      <c r="F4" s="2"/>
      <c r="G4" s="2">
        <f>LOOKUP(F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4" s="2"/>
      <c r="I4" s="2">
        <f>LOOKUP(H4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4" s="5"/>
      <c r="K4" s="2">
        <f>LOOKUP(J4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4" s="2">
        <f t="shared" ref="L4:L26" si="1">SUM(G4,I4,K4)</f>
        <v>0</v>
      </c>
      <c r="M4" s="2"/>
    </row>
    <row r="5" spans="1:13" x14ac:dyDescent="0.25">
      <c r="A5" s="2">
        <f t="shared" si="0"/>
        <v>0</v>
      </c>
      <c r="B5" s="6"/>
      <c r="C5" s="7"/>
      <c r="D5" s="2"/>
      <c r="E5" s="2"/>
      <c r="F5" s="2"/>
      <c r="G5" s="2">
        <f>LOOKUP(F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5" s="2"/>
      <c r="I5" s="2">
        <f>LOOKUP(H5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5" s="5"/>
      <c r="K5" s="2">
        <f>LOOKUP(J5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5" s="2">
        <f t="shared" si="1"/>
        <v>0</v>
      </c>
      <c r="M5" s="2"/>
    </row>
    <row r="6" spans="1:13" x14ac:dyDescent="0.25">
      <c r="A6" s="2">
        <f t="shared" si="0"/>
        <v>0</v>
      </c>
      <c r="B6" s="3"/>
      <c r="C6" s="4"/>
      <c r="D6" s="1"/>
      <c r="E6" s="1"/>
      <c r="F6" s="2"/>
      <c r="G6" s="2">
        <f>LOOKUP(F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6" s="2"/>
      <c r="I6" s="2">
        <f>LOOKUP(H6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6" s="5"/>
      <c r="K6" s="2">
        <f>LOOKUP(J6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6" s="2">
        <f t="shared" si="1"/>
        <v>0</v>
      </c>
      <c r="M6" s="2"/>
    </row>
    <row r="7" spans="1:13" x14ac:dyDescent="0.25">
      <c r="A7" s="2">
        <f t="shared" si="0"/>
        <v>0</v>
      </c>
      <c r="B7" s="6"/>
      <c r="C7" s="7"/>
      <c r="D7" s="2"/>
      <c r="E7" s="2"/>
      <c r="F7" s="2"/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7" s="2"/>
      <c r="I7" s="2">
        <f>LOOKUP(H7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7" s="5"/>
      <c r="K7" s="2">
        <f>LOOKUP(J7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7" s="2">
        <f t="shared" si="1"/>
        <v>0</v>
      </c>
      <c r="M7" s="2"/>
    </row>
    <row r="8" spans="1:13" x14ac:dyDescent="0.25">
      <c r="A8" s="2">
        <f t="shared" si="0"/>
        <v>0</v>
      </c>
      <c r="B8" s="3"/>
      <c r="C8" s="4"/>
      <c r="D8" s="1"/>
      <c r="E8" s="1"/>
      <c r="F8" s="2"/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8" s="2"/>
      <c r="I8" s="2">
        <f>LOOKUP(H8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8" s="5"/>
      <c r="K8" s="2">
        <f>LOOKUP(J8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8" s="2">
        <f t="shared" si="1"/>
        <v>0</v>
      </c>
      <c r="M8" s="2"/>
    </row>
    <row r="9" spans="1:13" x14ac:dyDescent="0.25">
      <c r="A9" s="2">
        <f t="shared" si="0"/>
        <v>0</v>
      </c>
      <c r="B9" s="6"/>
      <c r="C9" s="7"/>
      <c r="D9" s="2"/>
      <c r="E9" s="2"/>
      <c r="F9" s="2"/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9" s="2"/>
      <c r="I9" s="2">
        <f>LOOKUP(H9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9" s="5"/>
      <c r="K9" s="2">
        <f>LOOKUP(J9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9" s="2">
        <f t="shared" si="1"/>
        <v>0</v>
      </c>
      <c r="M9" s="2"/>
    </row>
    <row r="10" spans="1:13" x14ac:dyDescent="0.25">
      <c r="A10" s="2">
        <f t="shared" si="0"/>
        <v>0</v>
      </c>
      <c r="B10" s="6"/>
      <c r="C10" s="7"/>
      <c r="D10" s="2"/>
      <c r="E10" s="2"/>
      <c r="F10" s="2"/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0" s="2"/>
      <c r="I10" s="2">
        <f>LOOKUP(H10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0" s="5"/>
      <c r="K10" s="2">
        <f>LOOKUP(J10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0" s="2">
        <f t="shared" si="1"/>
        <v>0</v>
      </c>
      <c r="M10" s="2"/>
    </row>
    <row r="11" spans="1:13" x14ac:dyDescent="0.25">
      <c r="A11" s="2">
        <f t="shared" si="0"/>
        <v>0</v>
      </c>
      <c r="B11" s="6"/>
      <c r="C11" s="7"/>
      <c r="D11" s="2"/>
      <c r="E11" s="2"/>
      <c r="F11" s="2"/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1" s="2"/>
      <c r="I11" s="2">
        <f>LOOKUP(H11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1" s="5"/>
      <c r="K11" s="2">
        <f>LOOKUP(J11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1" s="2">
        <f t="shared" si="1"/>
        <v>0</v>
      </c>
      <c r="M11" s="2"/>
    </row>
    <row r="12" spans="1:13" x14ac:dyDescent="0.25">
      <c r="A12" s="2">
        <f t="shared" si="0"/>
        <v>0</v>
      </c>
      <c r="B12" s="3"/>
      <c r="C12" s="4"/>
      <c r="D12" s="1"/>
      <c r="E12" s="1"/>
      <c r="F12" s="2"/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2" s="2"/>
      <c r="I12" s="2">
        <f>LOOKUP(H12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2" s="5"/>
      <c r="K12" s="2">
        <f>LOOKUP(J12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2" s="2">
        <f t="shared" si="1"/>
        <v>0</v>
      </c>
      <c r="M12" s="2"/>
    </row>
    <row r="13" spans="1:13" x14ac:dyDescent="0.25">
      <c r="A13" s="2">
        <f t="shared" si="0"/>
        <v>0</v>
      </c>
      <c r="B13" s="6"/>
      <c r="C13" s="7"/>
      <c r="D13" s="2"/>
      <c r="E13" s="2"/>
      <c r="F13" s="2"/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3" s="2"/>
      <c r="I13" s="2">
        <f>LOOKUP(H13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3" s="5"/>
      <c r="K13" s="2">
        <f>LOOKUP(J13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3" s="2">
        <f t="shared" si="1"/>
        <v>0</v>
      </c>
      <c r="M13" s="2"/>
    </row>
    <row r="14" spans="1:13" x14ac:dyDescent="0.25">
      <c r="A14" s="2">
        <f t="shared" si="0"/>
        <v>0</v>
      </c>
      <c r="B14" s="6"/>
      <c r="C14" s="7"/>
      <c r="D14" s="2"/>
      <c r="E14" s="2"/>
      <c r="F14" s="2"/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4" s="2"/>
      <c r="I14" s="2">
        <f>LOOKUP(H14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4" s="5"/>
      <c r="K14" s="2">
        <f>LOOKUP(J14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4" s="2">
        <f t="shared" si="1"/>
        <v>0</v>
      </c>
      <c r="M14" s="2"/>
    </row>
    <row r="15" spans="1:13" x14ac:dyDescent="0.25">
      <c r="A15" s="2">
        <f t="shared" si="0"/>
        <v>0</v>
      </c>
      <c r="B15" s="6"/>
      <c r="C15" s="7"/>
      <c r="D15" s="2"/>
      <c r="E15" s="2"/>
      <c r="F15" s="2"/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5" s="2"/>
      <c r="I15" s="2">
        <f>LOOKUP(H15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5" s="5"/>
      <c r="K15" s="2">
        <f>LOOKUP(J15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5" s="2">
        <f t="shared" si="1"/>
        <v>0</v>
      </c>
      <c r="M15" s="2"/>
    </row>
    <row r="16" spans="1:13" x14ac:dyDescent="0.25">
      <c r="A16" s="2">
        <f t="shared" si="0"/>
        <v>0</v>
      </c>
      <c r="B16" s="3"/>
      <c r="C16" s="4"/>
      <c r="D16" s="1"/>
      <c r="E16" s="1"/>
      <c r="F16" s="2"/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6" s="2"/>
      <c r="I16" s="2">
        <f>LOOKUP(H16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6" s="5"/>
      <c r="K16" s="2">
        <f>LOOKUP(J16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6" s="2">
        <f t="shared" si="1"/>
        <v>0</v>
      </c>
      <c r="M16" s="2"/>
    </row>
    <row r="17" spans="1:13" x14ac:dyDescent="0.25">
      <c r="A17" s="2">
        <f t="shared" si="0"/>
        <v>0</v>
      </c>
      <c r="B17" s="6"/>
      <c r="C17" s="7"/>
      <c r="D17" s="2"/>
      <c r="E17" s="2"/>
      <c r="F17" s="2"/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7" s="2"/>
      <c r="I17" s="2">
        <f>LOOKUP(H17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7" s="5"/>
      <c r="K17" s="2">
        <f>LOOKUP(J17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7" s="2">
        <f t="shared" si="1"/>
        <v>0</v>
      </c>
      <c r="M17" s="2"/>
    </row>
    <row r="18" spans="1:13" x14ac:dyDescent="0.25">
      <c r="A18" s="2">
        <f t="shared" si="0"/>
        <v>0</v>
      </c>
      <c r="B18" s="6"/>
      <c r="C18" s="7"/>
      <c r="D18" s="2"/>
      <c r="E18" s="2"/>
      <c r="F18" s="2"/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8" s="2"/>
      <c r="I18" s="2">
        <f>LOOKUP(H18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8" s="5"/>
      <c r="K18" s="2">
        <f>LOOKUP(J18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8" s="2">
        <f t="shared" si="1"/>
        <v>0</v>
      </c>
      <c r="M18" s="2"/>
    </row>
    <row r="19" spans="1:13" x14ac:dyDescent="0.25">
      <c r="A19" s="2">
        <f t="shared" si="0"/>
        <v>0</v>
      </c>
      <c r="B19" s="6"/>
      <c r="C19" s="7"/>
      <c r="D19" s="2"/>
      <c r="E19" s="2"/>
      <c r="F19" s="2"/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9" s="2"/>
      <c r="I19" s="2">
        <f>LOOKUP(H19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19" s="5"/>
      <c r="K19" s="2">
        <f>LOOKUP(J19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9" s="2">
        <f t="shared" si="1"/>
        <v>0</v>
      </c>
      <c r="M19" s="2"/>
    </row>
    <row r="20" spans="1:13" x14ac:dyDescent="0.25">
      <c r="A20" s="2">
        <f t="shared" si="0"/>
        <v>0</v>
      </c>
      <c r="B20" s="3"/>
      <c r="C20" s="4"/>
      <c r="D20" s="1"/>
      <c r="E20" s="1"/>
      <c r="F20" s="2"/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0" s="2"/>
      <c r="I20" s="2">
        <f>LOOKUP(H20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20" s="5"/>
      <c r="K20" s="2">
        <f>LOOKUP(J20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0" s="2">
        <f t="shared" si="1"/>
        <v>0</v>
      </c>
      <c r="M20" s="2"/>
    </row>
    <row r="21" spans="1:13" x14ac:dyDescent="0.25">
      <c r="A21" s="2">
        <f t="shared" si="0"/>
        <v>0</v>
      </c>
      <c r="B21" s="6"/>
      <c r="C21" s="7"/>
      <c r="D21" s="2"/>
      <c r="E21" s="2"/>
      <c r="F21" s="2"/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1" s="2"/>
      <c r="I21" s="2">
        <f>LOOKUP(H21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21" s="5"/>
      <c r="K21" s="2">
        <f>LOOKUP(J21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1" s="2">
        <f t="shared" si="1"/>
        <v>0</v>
      </c>
      <c r="M21" s="2"/>
    </row>
    <row r="22" spans="1:13" x14ac:dyDescent="0.25">
      <c r="A22" s="2">
        <f t="shared" si="0"/>
        <v>0</v>
      </c>
      <c r="B22" s="6"/>
      <c r="C22" s="7"/>
      <c r="D22" s="2"/>
      <c r="E22" s="2"/>
      <c r="F22" s="2"/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2" s="2"/>
      <c r="I22" s="2">
        <f>LOOKUP(H22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22" s="5"/>
      <c r="K22" s="2">
        <f>LOOKUP(J22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2" s="2">
        <f t="shared" si="1"/>
        <v>0</v>
      </c>
      <c r="M22" s="2"/>
    </row>
    <row r="23" spans="1:13" x14ac:dyDescent="0.25">
      <c r="A23" s="2">
        <f t="shared" si="0"/>
        <v>0</v>
      </c>
      <c r="B23" s="6"/>
      <c r="C23" s="7"/>
      <c r="D23" s="2"/>
      <c r="E23" s="2"/>
      <c r="F23" s="2"/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3" s="2"/>
      <c r="I23" s="2">
        <f>LOOKUP(H23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23" s="5"/>
      <c r="K23" s="2">
        <f>LOOKUP(J23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3" s="2">
        <f t="shared" si="1"/>
        <v>0</v>
      </c>
      <c r="M23" s="2"/>
    </row>
    <row r="24" spans="1:13" x14ac:dyDescent="0.25">
      <c r="A24" s="2">
        <f t="shared" si="0"/>
        <v>0</v>
      </c>
      <c r="B24" s="3"/>
      <c r="C24" s="4"/>
      <c r="D24" s="1"/>
      <c r="E24" s="1"/>
      <c r="F24" s="2"/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4" s="2"/>
      <c r="I24" s="2">
        <f>LOOKUP(H24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24" s="5"/>
      <c r="K24" s="2">
        <f>LOOKUP(J24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4" s="2">
        <f t="shared" si="1"/>
        <v>0</v>
      </c>
      <c r="M24" s="2"/>
    </row>
    <row r="25" spans="1:13" x14ac:dyDescent="0.25">
      <c r="A25" s="2">
        <f t="shared" si="0"/>
        <v>0</v>
      </c>
      <c r="B25" s="6"/>
      <c r="C25" s="7"/>
      <c r="D25" s="2"/>
      <c r="E25" s="2"/>
      <c r="F25" s="2"/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5" s="2"/>
      <c r="I25" s="2">
        <f>LOOKUP(H25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25" s="5"/>
      <c r="K25" s="2">
        <f>LOOKUP(J25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5" s="2">
        <f t="shared" si="1"/>
        <v>0</v>
      </c>
      <c r="M25" s="2"/>
    </row>
    <row r="26" spans="1:13" x14ac:dyDescent="0.25">
      <c r="A26" s="2">
        <f t="shared" si="0"/>
        <v>0</v>
      </c>
      <c r="B26" s="6"/>
      <c r="C26" s="7"/>
      <c r="D26" s="2"/>
      <c r="E26" s="2"/>
      <c r="F26" s="2"/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6" s="2"/>
      <c r="I26" s="2">
        <f>LOOKUP(H26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0</v>
      </c>
      <c r="J26" s="5"/>
      <c r="K26" s="2">
        <f>LOOKUP(J26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6" s="2">
        <f t="shared" si="1"/>
        <v>0</v>
      </c>
      <c r="M26" s="2"/>
    </row>
  </sheetData>
  <autoFilter ref="L1:L26"/>
  <mergeCells count="11">
    <mergeCell ref="A1:A3"/>
    <mergeCell ref="B1:B3"/>
    <mergeCell ref="C1:C3"/>
    <mergeCell ref="D1:D3"/>
    <mergeCell ref="E1:E3"/>
    <mergeCell ref="L1:L3"/>
    <mergeCell ref="M1:M3"/>
    <mergeCell ref="F2:G2"/>
    <mergeCell ref="H2:I2"/>
    <mergeCell ref="J2:K2"/>
    <mergeCell ref="F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6"/>
  <sheetViews>
    <sheetView workbookViewId="0">
      <selection activeCell="L25" sqref="L25"/>
    </sheetView>
  </sheetViews>
  <sheetFormatPr defaultRowHeight="15" x14ac:dyDescent="0.25"/>
  <cols>
    <col min="1" max="1" width="3.42578125" customWidth="1"/>
    <col min="2" max="2" width="22" customWidth="1"/>
    <col min="13" max="13" width="9.28515625" customWidth="1"/>
    <col min="14" max="14" width="7" customWidth="1"/>
  </cols>
  <sheetData>
    <row r="1" spans="2:14" ht="18.75" x14ac:dyDescent="0.3">
      <c r="B1" s="24" t="s">
        <v>251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ht="18.75" x14ac:dyDescent="0.3">
      <c r="B2" s="24" t="s">
        <v>253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2:14" ht="18.75" x14ac:dyDescent="0.3">
      <c r="B3" s="25" t="s">
        <v>252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2:14" x14ac:dyDescent="0.25">
      <c r="B4" s="10"/>
      <c r="C4" s="14" t="s">
        <v>240</v>
      </c>
      <c r="D4" s="14"/>
      <c r="E4" s="14" t="s">
        <v>241</v>
      </c>
      <c r="F4" s="14"/>
      <c r="G4" s="14" t="s">
        <v>242</v>
      </c>
      <c r="H4" s="14"/>
      <c r="I4" s="14" t="s">
        <v>243</v>
      </c>
      <c r="J4" s="14"/>
      <c r="K4" s="14" t="s">
        <v>244</v>
      </c>
      <c r="L4" s="14"/>
      <c r="M4" s="10"/>
      <c r="N4" s="10"/>
    </row>
    <row r="5" spans="2:14" ht="37.5" customHeight="1" x14ac:dyDescent="0.25">
      <c r="B5" s="11" t="s">
        <v>237</v>
      </c>
      <c r="C5" s="11" t="s">
        <v>239</v>
      </c>
      <c r="D5" s="11" t="s">
        <v>238</v>
      </c>
      <c r="E5" s="11" t="s">
        <v>239</v>
      </c>
      <c r="F5" s="11" t="s">
        <v>238</v>
      </c>
      <c r="G5" s="11" t="s">
        <v>239</v>
      </c>
      <c r="H5" s="11" t="s">
        <v>238</v>
      </c>
      <c r="I5" s="11" t="s">
        <v>239</v>
      </c>
      <c r="J5" s="11" t="s">
        <v>238</v>
      </c>
      <c r="K5" s="11" t="s">
        <v>239</v>
      </c>
      <c r="L5" s="11" t="s">
        <v>238</v>
      </c>
      <c r="M5" s="12" t="s">
        <v>245</v>
      </c>
      <c r="N5" s="11" t="s">
        <v>246</v>
      </c>
    </row>
    <row r="6" spans="2:14" ht="16.5" customHeight="1" x14ac:dyDescent="0.25">
      <c r="B6" s="20" t="s">
        <v>269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/>
    </row>
    <row r="7" spans="2:14" x14ac:dyDescent="0.25">
      <c r="B7" s="10" t="s">
        <v>254</v>
      </c>
      <c r="C7" s="10">
        <v>44</v>
      </c>
      <c r="D7" s="10">
        <v>44</v>
      </c>
      <c r="E7" s="10"/>
      <c r="F7" s="10">
        <v>26</v>
      </c>
      <c r="G7" s="10">
        <v>44</v>
      </c>
      <c r="H7" s="10"/>
      <c r="I7" s="10">
        <v>32</v>
      </c>
      <c r="J7" s="10">
        <v>22</v>
      </c>
      <c r="K7" s="10">
        <v>33</v>
      </c>
      <c r="L7" s="10">
        <v>34</v>
      </c>
      <c r="M7" s="10">
        <v>279</v>
      </c>
      <c r="N7" s="10">
        <v>1</v>
      </c>
    </row>
    <row r="8" spans="2:14" x14ac:dyDescent="0.25">
      <c r="B8" s="10" t="s">
        <v>255</v>
      </c>
      <c r="C8" s="10">
        <v>29</v>
      </c>
      <c r="D8" s="10">
        <v>29</v>
      </c>
      <c r="E8" s="10">
        <v>44</v>
      </c>
      <c r="F8" s="10">
        <v>28</v>
      </c>
      <c r="G8" s="10">
        <v>27</v>
      </c>
      <c r="H8" s="10">
        <v>33</v>
      </c>
      <c r="I8" s="10">
        <v>44</v>
      </c>
      <c r="J8" s="10">
        <v>36</v>
      </c>
      <c r="K8" s="10"/>
      <c r="L8" s="10"/>
      <c r="M8" s="10">
        <v>270</v>
      </c>
      <c r="N8" s="10">
        <v>2</v>
      </c>
    </row>
    <row r="9" spans="2:14" x14ac:dyDescent="0.25">
      <c r="B9" s="10" t="s">
        <v>256</v>
      </c>
      <c r="C9" s="10">
        <v>36</v>
      </c>
      <c r="D9" s="10">
        <v>15</v>
      </c>
      <c r="E9" s="10">
        <v>31</v>
      </c>
      <c r="F9" s="10">
        <v>44</v>
      </c>
      <c r="G9" s="10">
        <v>27</v>
      </c>
      <c r="H9" s="10">
        <v>35</v>
      </c>
      <c r="I9" s="10"/>
      <c r="J9" s="10"/>
      <c r="K9" s="10">
        <v>21</v>
      </c>
      <c r="L9" s="10">
        <v>21</v>
      </c>
      <c r="M9" s="10">
        <v>230</v>
      </c>
      <c r="N9" s="10">
        <v>3</v>
      </c>
    </row>
    <row r="10" spans="2:14" x14ac:dyDescent="0.25">
      <c r="B10" s="10" t="s">
        <v>257</v>
      </c>
      <c r="C10" s="10">
        <v>16</v>
      </c>
      <c r="D10" s="10"/>
      <c r="E10" s="10">
        <v>17</v>
      </c>
      <c r="F10" s="10">
        <v>3</v>
      </c>
      <c r="G10" s="10">
        <v>33</v>
      </c>
      <c r="H10" s="10">
        <v>30</v>
      </c>
      <c r="I10" s="10"/>
      <c r="J10" s="10">
        <v>44</v>
      </c>
      <c r="K10" s="10">
        <v>19</v>
      </c>
      <c r="L10" s="10">
        <v>40</v>
      </c>
      <c r="M10" s="10">
        <f>SUM(C10:L10)</f>
        <v>202</v>
      </c>
      <c r="N10" s="10">
        <v>4</v>
      </c>
    </row>
    <row r="11" spans="2:14" x14ac:dyDescent="0.25">
      <c r="B11" s="10" t="s">
        <v>258</v>
      </c>
      <c r="C11" s="10">
        <v>20</v>
      </c>
      <c r="D11" s="10">
        <v>14</v>
      </c>
      <c r="E11" s="10">
        <v>17</v>
      </c>
      <c r="F11" s="10">
        <v>25</v>
      </c>
      <c r="G11" s="10">
        <v>13</v>
      </c>
      <c r="H11" s="10"/>
      <c r="I11" s="10"/>
      <c r="J11" s="10">
        <v>14</v>
      </c>
      <c r="K11" s="10"/>
      <c r="L11" s="10"/>
      <c r="M11" s="10">
        <v>103</v>
      </c>
      <c r="N11" s="10">
        <v>5</v>
      </c>
    </row>
    <row r="12" spans="2:14" x14ac:dyDescent="0.25">
      <c r="B12" s="10" t="s">
        <v>259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>
        <f t="shared" ref="M12" si="0">SUM(C12:L12)</f>
        <v>0</v>
      </c>
      <c r="N12" s="10">
        <v>6</v>
      </c>
    </row>
    <row r="13" spans="2:14" x14ac:dyDescent="0.25">
      <c r="B13" s="17" t="s">
        <v>265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9"/>
    </row>
    <row r="14" spans="2:14" x14ac:dyDescent="0.25">
      <c r="B14" s="10" t="s">
        <v>260</v>
      </c>
      <c r="C14" s="10">
        <v>21</v>
      </c>
      <c r="D14" s="10">
        <v>28</v>
      </c>
      <c r="E14" s="10"/>
      <c r="F14" s="10"/>
      <c r="G14" s="10"/>
      <c r="H14" s="10">
        <v>27</v>
      </c>
      <c r="I14" s="10">
        <v>28</v>
      </c>
      <c r="J14" s="10">
        <v>28</v>
      </c>
      <c r="K14" s="10">
        <v>15</v>
      </c>
      <c r="L14" s="10"/>
      <c r="M14" s="10">
        <f>SUM(C14:L14)</f>
        <v>147</v>
      </c>
      <c r="N14" s="10">
        <v>1</v>
      </c>
    </row>
    <row r="15" spans="2:14" x14ac:dyDescent="0.25">
      <c r="B15" s="10" t="s">
        <v>261</v>
      </c>
      <c r="C15" s="10">
        <v>12</v>
      </c>
      <c r="D15" s="10">
        <v>15</v>
      </c>
      <c r="E15" s="10"/>
      <c r="F15" s="10">
        <v>0</v>
      </c>
      <c r="G15" s="10">
        <v>30</v>
      </c>
      <c r="H15" s="10">
        <v>32</v>
      </c>
      <c r="I15" s="10">
        <v>25</v>
      </c>
      <c r="J15" s="10"/>
      <c r="K15" s="10"/>
      <c r="L15" s="10"/>
      <c r="M15" s="10">
        <v>114</v>
      </c>
      <c r="N15" s="10">
        <v>2</v>
      </c>
    </row>
    <row r="16" spans="2:14" x14ac:dyDescent="0.25">
      <c r="B16" s="10" t="s">
        <v>262</v>
      </c>
      <c r="C16" s="10"/>
      <c r="D16" s="10">
        <v>28</v>
      </c>
      <c r="E16" s="10"/>
      <c r="F16" s="10">
        <v>14</v>
      </c>
      <c r="G16" s="10"/>
      <c r="H16" s="10"/>
      <c r="I16" s="10"/>
      <c r="J16" s="10">
        <v>22</v>
      </c>
      <c r="K16" s="10"/>
      <c r="L16" s="10"/>
      <c r="M16" s="10">
        <v>64</v>
      </c>
      <c r="N16" s="10">
        <v>3</v>
      </c>
    </row>
    <row r="17" spans="2:14" x14ac:dyDescent="0.25">
      <c r="B17" s="10" t="s">
        <v>263</v>
      </c>
      <c r="C17" s="10"/>
      <c r="D17" s="10"/>
      <c r="E17" s="10"/>
      <c r="F17" s="10">
        <v>7</v>
      </c>
      <c r="G17" s="10">
        <v>8</v>
      </c>
      <c r="H17" s="10"/>
      <c r="I17" s="10">
        <v>12</v>
      </c>
      <c r="J17" s="10">
        <v>3</v>
      </c>
      <c r="K17" s="10"/>
      <c r="L17" s="10">
        <v>25</v>
      </c>
      <c r="M17" s="10">
        <f>SUM(C17:L17)</f>
        <v>55</v>
      </c>
      <c r="N17" s="10">
        <v>4</v>
      </c>
    </row>
    <row r="18" spans="2:14" x14ac:dyDescent="0.25">
      <c r="B18" s="10" t="s">
        <v>264</v>
      </c>
      <c r="C18" s="10"/>
      <c r="D18" s="10">
        <v>21</v>
      </c>
      <c r="E18" s="10"/>
      <c r="F18" s="10">
        <v>4</v>
      </c>
      <c r="G18" s="10">
        <v>1</v>
      </c>
      <c r="H18" s="10">
        <v>10</v>
      </c>
      <c r="I18" s="10">
        <v>9</v>
      </c>
      <c r="J18" s="10"/>
      <c r="K18" s="10"/>
      <c r="L18" s="10"/>
      <c r="M18" s="10">
        <v>45</v>
      </c>
      <c r="N18" s="10">
        <v>5</v>
      </c>
    </row>
    <row r="21" spans="2:14" x14ac:dyDescent="0.25">
      <c r="B21" s="23" t="s">
        <v>266</v>
      </c>
      <c r="C21" s="23"/>
      <c r="D21" s="23"/>
      <c r="E21" s="23"/>
    </row>
    <row r="22" spans="2:14" x14ac:dyDescent="0.25">
      <c r="B22" s="23"/>
      <c r="C22" s="23"/>
      <c r="D22" s="23"/>
      <c r="E22" s="23"/>
    </row>
    <row r="23" spans="2:14" x14ac:dyDescent="0.25">
      <c r="B23" s="23" t="s">
        <v>267</v>
      </c>
      <c r="C23" s="23"/>
      <c r="D23" s="23"/>
      <c r="E23" s="23"/>
    </row>
    <row r="24" spans="2:14" x14ac:dyDescent="0.25">
      <c r="B24" s="23"/>
      <c r="C24" s="23"/>
      <c r="D24" s="23"/>
      <c r="E24" s="23"/>
    </row>
    <row r="25" spans="2:14" x14ac:dyDescent="0.25">
      <c r="B25" s="23" t="s">
        <v>268</v>
      </c>
      <c r="C25" s="23"/>
      <c r="D25" s="23"/>
      <c r="E25" s="23"/>
    </row>
    <row r="26" spans="2:14" x14ac:dyDescent="0.25">
      <c r="B26" s="23"/>
      <c r="C26" s="23"/>
      <c r="D26" s="23"/>
      <c r="E26" s="23"/>
    </row>
  </sheetData>
  <sortState ref="B14:M18">
    <sortCondition descending="1" ref="M14"/>
  </sortState>
  <mergeCells count="10">
    <mergeCell ref="B1:N1"/>
    <mergeCell ref="B3:N3"/>
    <mergeCell ref="B2:N2"/>
    <mergeCell ref="B13:N13"/>
    <mergeCell ref="B6:N6"/>
    <mergeCell ref="C4:D4"/>
    <mergeCell ref="E4:F4"/>
    <mergeCell ref="G4:H4"/>
    <mergeCell ref="I4:J4"/>
    <mergeCell ref="K4:L4"/>
  </mergeCells>
  <pageMargins left="0.7" right="0.7" top="0.75" bottom="0.75" header="0.3" footer="0.3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девочки 8-9л.</vt:lpstr>
      <vt:lpstr>мальчики 8-9л.</vt:lpstr>
      <vt:lpstr>девочки 10-11л.</vt:lpstr>
      <vt:lpstr>мальчики 10-11л.</vt:lpstr>
      <vt:lpstr>девочки 12-13л.</vt:lpstr>
      <vt:lpstr>мальчики 12-13л.</vt:lpstr>
      <vt:lpstr>девушки 14-15л.</vt:lpstr>
      <vt:lpstr>юноши 14-15л.</vt:lpstr>
      <vt:lpstr>девушки 16-17л.</vt:lpstr>
      <vt:lpstr>юноши 16-17л.</vt:lpstr>
      <vt:lpstr>жненщины 18-и ст.</vt:lpstr>
      <vt:lpstr>мужчины 18 и ст.</vt:lpstr>
      <vt:lpstr>свдная таблица</vt:lpstr>
      <vt:lpstr>Лист2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1</cp:lastModifiedBy>
  <cp:lastPrinted>2015-02-15T13:23:39Z</cp:lastPrinted>
  <dcterms:created xsi:type="dcterms:W3CDTF">2014-03-04T03:35:35Z</dcterms:created>
  <dcterms:modified xsi:type="dcterms:W3CDTF">2015-02-16T03:09:12Z</dcterms:modified>
</cp:coreProperties>
</file>